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 Data\Make Sense Processing\"/>
    </mc:Choice>
  </mc:AlternateContent>
  <xr:revisionPtr revIDLastSave="0" documentId="13_ncr:1_{EF7CDD5C-CD01-445E-AA13-582D4853B9B1}" xr6:coauthVersionLast="47" xr6:coauthVersionMax="47" xr10:uidLastSave="{00000000-0000-0000-0000-000000000000}"/>
  <bookViews>
    <workbookView xWindow="-28920" yWindow="-120" windowWidth="29040" windowHeight="16440" tabRatio="500" activeTab="1" xr2:uid="{00000000-000D-0000-FFFF-FFFF00000000}"/>
  </bookViews>
  <sheets>
    <sheet name="Bank Statement" sheetId="1" r:id="rId1"/>
    <sheet name="Variable" sheetId="2" r:id="rId2"/>
    <sheet name="Lists" sheetId="3" state="hidden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2" i="2" l="1"/>
  <c r="A11" i="2"/>
  <c r="A10" i="2"/>
  <c r="B6" i="2"/>
  <c r="F120" i="1"/>
  <c r="F109" i="1"/>
  <c r="F100" i="1"/>
  <c r="F91" i="1"/>
  <c r="F82" i="1"/>
  <c r="F73" i="1"/>
  <c r="F64" i="1"/>
  <c r="F55" i="1"/>
  <c r="F46" i="1"/>
  <c r="F37" i="1"/>
  <c r="F28" i="1"/>
  <c r="F19" i="1"/>
  <c r="F10" i="1"/>
  <c r="B5" i="1"/>
  <c r="AD12" i="2" l="1"/>
  <c r="AC12" i="2"/>
  <c r="AB12" i="2"/>
  <c r="X12" i="2"/>
  <c r="U12" i="2"/>
  <c r="W12" i="2"/>
  <c r="V12" i="2"/>
  <c r="T12" i="2"/>
  <c r="S12" i="2"/>
  <c r="AA12" i="2"/>
  <c r="Z12" i="2"/>
  <c r="Y12" i="2"/>
  <c r="AD11" i="2"/>
  <c r="AC11" i="2"/>
  <c r="AB11" i="2"/>
  <c r="AA11" i="2"/>
  <c r="Z11" i="2"/>
  <c r="Y11" i="2"/>
  <c r="X11" i="2"/>
  <c r="W11" i="2"/>
  <c r="V11" i="2"/>
  <c r="T11" i="2"/>
  <c r="S11" i="2"/>
  <c r="U11" i="2"/>
  <c r="AD10" i="2"/>
  <c r="AC10" i="2"/>
  <c r="AB10" i="2"/>
  <c r="AA10" i="2"/>
  <c r="Z10" i="2"/>
  <c r="Y10" i="2"/>
  <c r="X10" i="2"/>
  <c r="W10" i="2"/>
  <c r="V10" i="2"/>
  <c r="U10" i="2"/>
  <c r="T10" i="2"/>
  <c r="S10" i="2"/>
  <c r="J26" i="2"/>
  <c r="J22" i="2"/>
  <c r="J20" i="2"/>
  <c r="J15" i="2"/>
  <c r="J21" i="2"/>
  <c r="J25" i="2"/>
  <c r="J23" i="2"/>
  <c r="J19" i="2"/>
  <c r="J17" i="2"/>
  <c r="J24" i="2"/>
  <c r="J18" i="2"/>
  <c r="J16" i="2"/>
  <c r="F26" i="2"/>
  <c r="F22" i="2"/>
  <c r="F17" i="2"/>
  <c r="F21" i="2"/>
  <c r="F24" i="2"/>
  <c r="F18" i="2"/>
  <c r="F19" i="2"/>
  <c r="F25" i="2"/>
  <c r="F15" i="2"/>
  <c r="F23" i="2"/>
  <c r="F20" i="2"/>
  <c r="F16" i="2"/>
  <c r="B26" i="2"/>
  <c r="B24" i="2"/>
  <c r="B18" i="2"/>
  <c r="B17" i="2"/>
  <c r="B23" i="2"/>
  <c r="B20" i="2"/>
  <c r="B16" i="2"/>
  <c r="B22" i="2"/>
  <c r="B19" i="2"/>
  <c r="B25" i="2"/>
  <c r="B21" i="2"/>
  <c r="B15" i="2"/>
  <c r="B6" i="1"/>
  <c r="F119" i="1"/>
  <c r="B12" i="2" l="1"/>
  <c r="B10" i="2"/>
  <c r="B11" i="2"/>
  <c r="F121" i="1"/>
  <c r="B7" i="1"/>
  <c r="F122" i="1" s="1"/>
  <c r="L24" i="2" l="1"/>
  <c r="M24" i="2" s="1"/>
  <c r="L26" i="2"/>
  <c r="M26" i="2" s="1"/>
  <c r="L17" i="2"/>
  <c r="M17" i="2" s="1"/>
  <c r="L21" i="2"/>
  <c r="M21" i="2" s="1"/>
  <c r="L23" i="2"/>
  <c r="M23" i="2" s="1"/>
  <c r="L22" i="2"/>
  <c r="M22" i="2" s="1"/>
  <c r="L20" i="2"/>
  <c r="M20" i="2" s="1"/>
  <c r="L25" i="2"/>
  <c r="M25" i="2" s="1"/>
  <c r="L16" i="2"/>
  <c r="M16" i="2" s="1"/>
  <c r="L15" i="2"/>
  <c r="M15" i="2" s="1"/>
  <c r="L19" i="2"/>
  <c r="M19" i="2" s="1"/>
  <c r="L18" i="2"/>
  <c r="M18" i="2" s="1"/>
  <c r="D25" i="2"/>
  <c r="D16" i="2"/>
  <c r="D19" i="2"/>
  <c r="D22" i="2"/>
  <c r="D18" i="2"/>
  <c r="D20" i="2"/>
  <c r="D21" i="2"/>
  <c r="D23" i="2"/>
  <c r="D15" i="2"/>
  <c r="D24" i="2"/>
  <c r="D17" i="2"/>
  <c r="D26" i="2"/>
  <c r="B7" i="2"/>
  <c r="H20" i="2"/>
  <c r="I20" i="2" s="1"/>
  <c r="H18" i="2"/>
  <c r="I18" i="2" s="1"/>
  <c r="H15" i="2"/>
  <c r="I15" i="2" s="1"/>
  <c r="H19" i="2"/>
  <c r="I19" i="2" s="1"/>
  <c r="H24" i="2"/>
  <c r="I24" i="2" s="1"/>
  <c r="H21" i="2"/>
  <c r="I21" i="2" s="1"/>
  <c r="H22" i="2"/>
  <c r="I22" i="2" s="1"/>
  <c r="H25" i="2"/>
  <c r="I25" i="2" s="1"/>
  <c r="H16" i="2"/>
  <c r="I16" i="2" s="1"/>
  <c r="H23" i="2"/>
  <c r="I23" i="2" s="1"/>
  <c r="H17" i="2"/>
  <c r="I17" i="2" s="1"/>
  <c r="H26" i="2"/>
  <c r="I26" i="2" s="1"/>
  <c r="N25" i="2" l="1"/>
  <c r="O25" i="2"/>
  <c r="E25" i="2"/>
  <c r="O16" i="2"/>
  <c r="N16" i="2"/>
  <c r="E16" i="2"/>
  <c r="O19" i="2"/>
  <c r="N19" i="2"/>
  <c r="E19" i="2"/>
  <c r="O22" i="2"/>
  <c r="N22" i="2"/>
  <c r="E22" i="2"/>
  <c r="O18" i="2"/>
  <c r="N18" i="2"/>
  <c r="E18" i="2"/>
  <c r="O20" i="2"/>
  <c r="N20" i="2"/>
  <c r="E20" i="2"/>
  <c r="O21" i="2"/>
  <c r="N21" i="2"/>
  <c r="E21" i="2"/>
  <c r="O23" i="2"/>
  <c r="N23" i="2"/>
  <c r="E23" i="2"/>
  <c r="O15" i="2"/>
  <c r="N15" i="2"/>
  <c r="I5" i="2" s="1"/>
  <c r="E15" i="2"/>
  <c r="O24" i="2"/>
  <c r="N24" i="2"/>
  <c r="E24" i="2"/>
  <c r="N17" i="2"/>
  <c r="O17" i="2"/>
  <c r="E17" i="2"/>
  <c r="O26" i="2"/>
  <c r="N26" i="2"/>
  <c r="E26" i="2"/>
  <c r="I4" i="2" l="1"/>
  <c r="I6" i="2"/>
  <c r="I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Perplexity Computer</author>
  </authors>
  <commentList>
    <comment ref="B4" authorId="0" shapeId="0" xr:uid="{00000000-0006-0000-0000-000001000000}">
      <text>
        <r>
          <rPr>
            <sz val="10"/>
            <rFont val="Arial"/>
            <family val="2"/>
          </rPr>
          <t>Default is 50%. Change if a CPA letter supports a different expense ratio. Net income = deposits x (1 - expense ratio).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Perplexity Computer</author>
  </authors>
  <commentList>
    <comment ref="B4" authorId="0" shapeId="0" xr:uid="{00000000-0006-0000-0100-000001000000}">
      <text>
        <r>
          <rPr>
            <sz val="10"/>
            <rFont val="Arial"/>
            <family val="2"/>
          </rPr>
          <t>Enter the borrower employment start date. Prior-year months adjust if employment started mid-year.</t>
        </r>
      </text>
    </comment>
    <comment ref="B5" authorId="0" shapeId="0" xr:uid="{00000000-0006-0000-0100-000002000000}">
      <text>
        <r>
          <rPr>
            <sz val="10"/>
            <rFont val="Arial"/>
            <family val="2"/>
          </rPr>
          <t>Enter the date shown on the current paystub. YTD months are calculated through this date.</t>
        </r>
      </text>
    </comment>
  </commentList>
</comments>
</file>

<file path=xl/sharedStrings.xml><?xml version="1.0" encoding="utf-8"?>
<sst xmlns="http://schemas.openxmlformats.org/spreadsheetml/2006/main" count="83" uniqueCount="64">
  <si>
    <t>Bank Statement Income Calculator</t>
  </si>
  <si>
    <t>Enter all business deposits from the most recent 12 months of bank statements. Change the month/year dropdowns to match the statements reviewed.</t>
  </si>
  <si>
    <t>Default / CPA Expense Ratio</t>
  </si>
  <si>
    <t>Total Business Deposits</t>
  </si>
  <si>
    <t>Net Deposits After Expense Ratio</t>
  </si>
  <si>
    <t>Qualifying Monthly Income</t>
  </si>
  <si>
    <t>Month</t>
  </si>
  <si>
    <t>Year</t>
  </si>
  <si>
    <t>Deposit Date</t>
  </si>
  <si>
    <t>Business Deposit</t>
  </si>
  <si>
    <t>Notes</t>
  </si>
  <si>
    <t>Monthly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</si>
  <si>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</si>
  <si>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</si>
  <si>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</si>
  <si>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</si>
  <si>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</si>
  <si>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</si>
  <si>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</si>
  <si>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</si>
  <si>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</si>
  <si>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</si>
  <si>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</si>
  <si>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</si>
  <si>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Expense Ratio</t>
  </si>
  <si>
    <t>Net Deposits After Expenses</t>
  </si>
  <si>
    <t>Variable Income Calculator</t>
  </si>
  <si>
    <t>Enter the employment start date and current paystub date. The sheet calculates YTD months and prior-year months automatically, including mid-year starts.</t>
  </si>
  <si>
    <t>Start Date</t>
  </si>
  <si>
    <t>Combined YTD Average</t>
  </si>
  <si>
    <t>Paystub Date</t>
  </si>
  <si>
    <t>Combined YTD + 1 Year Average</t>
  </si>
  <si>
    <t>Current Paystub Year</t>
  </si>
  <si>
    <t>Combined YTD + 2 Year Average</t>
  </si>
  <si>
    <t>YTD Months</t>
  </si>
  <si>
    <t>Average to Use</t>
  </si>
  <si>
    <t>YTD + 2 Year</t>
  </si>
  <si>
    <t>Months Used</t>
  </si>
  <si>
    <t>Income Type</t>
  </si>
  <si>
    <t>YTD Year</t>
  </si>
  <si>
    <t>YTD Total</t>
  </si>
  <si>
    <t>YTD Avg</t>
  </si>
  <si>
    <t>Prior Year</t>
  </si>
  <si>
    <t>Prior Year Total</t>
  </si>
  <si>
    <t>Prior Year Months</t>
  </si>
  <si>
    <t>Prior Year Avg</t>
  </si>
  <si>
    <t>Two Years Prior</t>
  </si>
  <si>
    <t>Two Years Prior Total</t>
  </si>
  <si>
    <t>Two Years Prior Months</t>
  </si>
  <si>
    <t>Two Years Prior Avg</t>
  </si>
  <si>
    <t>YTD + 1 Year Avg</t>
  </si>
  <si>
    <t>YTD + 2 Year Avg</t>
  </si>
  <si>
    <t>Base Income</t>
  </si>
  <si>
    <t>How to add an income type</t>
  </si>
  <si>
    <t>Use the next blank row in the Income Type column and choose Base Income, Overtime, Bonus, Commission, or Other from the dropdown. Enter the totals for each applicable year; averages and combined qualifying income update automatically.</t>
  </si>
  <si>
    <t>YTD</t>
  </si>
  <si>
    <t>Overtime</t>
  </si>
  <si>
    <t>YTD + 1 Year</t>
  </si>
  <si>
    <t>Bonus</t>
  </si>
  <si>
    <t>Commission</t>
  </si>
  <si>
    <t>Tips</t>
  </si>
  <si>
    <t>Shift Differential</t>
  </si>
  <si>
    <t>Part-Time Income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</si>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</sst>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000"/>
  </numFmts>
  <fonts count="9" x14ac:knownFonts="1">
    <font>
      <sz val="11"/>
      <color theme="1"/>
      <name val="Calibri"/>
      <family val="2"/>
      <charset val="1"/>
    </font>
    <font>
      <b/>
      <sz val="18"/>
      <color rgb="FF01696F"/>
      <name val="Cambria"/>
      <charset val="1"/>
    </font>
    <font>
      <i/>
      <sz val="11"/>
      <color rgb="FF7A7974"/>
      <name val="Cambria"/>
      <charset val="1"/>
    </font>
    <font>
      <b/>
      <sz val="11"/>
      <color rgb="FF28251D"/>
      <name val="Cambria"/>
      <charset val="1"/>
    </font>
    <font>
      <b/>
      <sz val="11"/>
      <name val="Cambria"/>
      <charset val="1"/>
    </font>
    <font>
      <b/>
      <sz val="11"/>
      <color rgb="FFFFFFFF"/>
      <name val="Cambria"/>
      <charset val="1"/>
    </font>
    <font>
      <sz val="11"/>
      <name val="Cambria"/>
      <charset val="1"/>
    </font>
    <font>
      <sz val="10"/>
      <name val="Arial"/>
      <family val="2"/>
    </font>
    <font>
      <b/>
      <sz val="11"/>
      <color rgb="FF01696F"/>
      <name val="Cambria"/>
      <charset val="1"/>
    </font>
  </fonts>
  <fills count="8">
    <fill>
      <patternFill patternType="none"/>
    </fill>
    <fill>
      <patternFill patternType="gray125"/>
    </fill>
    <fill>
      <patternFill patternType="solid">
        <fgColor rgb="FFFBFBF9"/>
        <bgColor rgb="FFFFFFFF"/>
      </patternFill>
    </fill>
    <fill>
      <patternFill patternType="solid">
        <fgColor rgb="FFFFF2CC"/>
        <bgColor rgb="FFE2F0D9"/>
      </patternFill>
    </fill>
    <fill>
      <patternFill patternType="solid">
        <fgColor rgb="FFE2F0D9"/>
        <bgColor rgb="FFDDEEEF"/>
      </patternFill>
    </fill>
    <fill>
      <patternFill patternType="solid">
        <fgColor rgb="FF01696F"/>
        <bgColor rgb="FF008080"/>
      </patternFill>
    </fill>
    <fill>
      <patternFill patternType="solid">
        <fgColor rgb="FFDDEEEF"/>
        <bgColor rgb="FFE2F0D9"/>
      </patternFill>
    </fill>
    <fill>
      <patternFill patternType="solid">
        <fgColor rgb="FFFFFFFF"/>
        <bgColor rgb="FFFBFBF9"/>
      </patternFill>
    </fill>
  </fills>
  <borders count="3">
    <border>
      <left/>
      <right/>
      <top/>
      <bottom/>
      <diagonal/>
    </border>
    <border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  <border>
      <left style="thin">
        <color rgb="FFD4D1CA"/>
      </left>
      <right/>
      <top style="thin">
        <color rgb="FFD4D1CA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2" xfId="0" applyFill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0" xfId="0" applyFont="1"/>
    <xf numFmtId="0" fontId="3" fillId="2" borderId="1" xfId="0" applyFont="1" applyFill="1" applyBorder="1"/>
    <xf numFmtId="10" fontId="0" fillId="3" borderId="1" xfId="0" applyNumberFormat="1" applyFill="1" applyBorder="1" applyProtection="1">
      <protection locked="0"/>
    </xf>
    <xf numFmtId="164" fontId="4" fillId="4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6" borderId="1" xfId="0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4" fillId="2" borderId="1" xfId="0" applyFont="1" applyFill="1" applyBorder="1"/>
    <xf numFmtId="10" fontId="4" fillId="4" borderId="1" xfId="0" applyNumberFormat="1" applyFont="1" applyFill="1" applyBorder="1"/>
    <xf numFmtId="14" fontId="0" fillId="3" borderId="1" xfId="0" applyNumberFormat="1" applyFill="1" applyBorder="1" applyProtection="1">
      <protection locked="0"/>
    </xf>
    <xf numFmtId="2" fontId="0" fillId="4" borderId="1" xfId="0" applyNumberFormat="1" applyFill="1" applyBorder="1"/>
    <xf numFmtId="0" fontId="0" fillId="3" borderId="1" xfId="0" applyFill="1" applyBorder="1" applyProtection="1">
      <protection locked="0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5" fontId="0" fillId="0" borderId="0" xfId="0" applyNumberFormat="1"/>
    <xf numFmtId="0" fontId="5" fillId="5" borderId="1" xfId="0" applyFont="1" applyFill="1" applyBorder="1" applyAlignment="1">
      <alignment horizontal="center" wrapText="1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96F"/>
      <rgbColor rgb="FFD4D1CA"/>
      <rgbColor rgb="FF7A7974"/>
      <rgbColor rgb="FF9999FF"/>
      <rgbColor rgb="FF993366"/>
      <rgbColor rgb="FFFFF2CC"/>
      <rgbColor rgb="FFDDEE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FBF9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51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zoomScaleNormal="100" workbookViewId="0">
      <pane ySplit="9" topLeftCell="A13" activePane="bottomLeft" state="frozen"/>
      <selection pane="bottomLeft" activeCell="B4" sqref="B4"/>
    </sheetView>
  </sheetViews>
  <sheetFormatPr defaultColWidth="8.7109375" defaultRowHeight="15" customHeight="1" x14ac:dyDescent="0.25"/>
  <cols>
    <col min="1" max="1" width="16" customWidth="1"/>
    <col min="2" max="2" width="12" customWidth="1"/>
    <col min="3" max="3" width="16" customWidth="1"/>
    <col min="4" max="4" width="18" customWidth="1"/>
    <col min="5" max="5" width="30" customWidth="1"/>
    <col min="6" max="6" width="18" customWidth="1"/>
  </cols>
  <sheetData>
    <row r="1" spans="1:6" ht="22.5" x14ac:dyDescent="0.3">
      <c r="A1" s="3" t="s">
        <v>0</v>
      </c>
      <c r="B1" s="3"/>
      <c r="C1" s="3"/>
      <c r="D1" s="3"/>
      <c r="E1" s="3"/>
      <c r="F1" s="3"/>
    </row>
    <row r="2" spans="1:6" ht="31.5" customHeight="1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4" t="s">
        <v>2</v>
      </c>
      <c r="B4" s="5">
        <v>0.5</v>
      </c>
    </row>
    <row r="5" spans="1:6" x14ac:dyDescent="0.25">
      <c r="A5" s="4" t="s">
        <v>3</v>
      </c>
      <c r="B5" s="6">
        <f>SUM(F10,F19,F28,F37,F46,F55,F64,F73,F82,F91,F100,F109)</f>
        <v>0</v>
      </c>
    </row>
    <row r="6" spans="1:6" x14ac:dyDescent="0.25">
      <c r="A6" s="4" t="s">
        <v>4</v>
      </c>
      <c r="B6" s="6">
        <f>B5*(1-B4)</f>
        <v>0</v>
      </c>
    </row>
    <row r="7" spans="1:6" x14ac:dyDescent="0.25">
      <c r="A7" s="4" t="s">
        <v>5</v>
      </c>
      <c r="B7" s="6">
        <f>B6/12</f>
        <v>0</v>
      </c>
    </row>
    <row r="9" spans="1:6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</row>
    <row r="10" spans="1:6" x14ac:dyDescent="0.25">
      <c r="A10" s="8" t="s">
        <v>12</v>
      </c>
      <c r="B10" s="8">
        <v>2025</v>
      </c>
      <c r="C10" s="9"/>
      <c r="D10" s="10"/>
      <c r="E10" s="11"/>
      <c r="F10" s="12">
        <f>SUM(D10:D18)</f>
        <v>0</v>
      </c>
    </row>
    <row r="11" spans="1:6" x14ac:dyDescent="0.25">
      <c r="A11" s="13"/>
      <c r="B11" s="13"/>
      <c r="C11" s="14"/>
      <c r="D11" s="15"/>
      <c r="E11" s="16"/>
      <c r="F11" s="13"/>
    </row>
    <row r="12" spans="1:6" x14ac:dyDescent="0.25">
      <c r="A12" s="13"/>
      <c r="B12" s="13"/>
      <c r="C12" s="14"/>
      <c r="D12" s="15"/>
      <c r="E12" s="16"/>
      <c r="F12" s="13"/>
    </row>
    <row r="13" spans="1:6" x14ac:dyDescent="0.25">
      <c r="A13" s="13"/>
      <c r="B13" s="13"/>
      <c r="C13" s="14"/>
      <c r="D13" s="15"/>
      <c r="E13" s="16"/>
      <c r="F13" s="13"/>
    </row>
    <row r="14" spans="1:6" x14ac:dyDescent="0.25">
      <c r="A14" s="13"/>
      <c r="B14" s="13"/>
      <c r="C14" s="14"/>
      <c r="D14" s="15"/>
      <c r="E14" s="16"/>
      <c r="F14" s="13"/>
    </row>
    <row r="15" spans="1:6" x14ac:dyDescent="0.25">
      <c r="A15" s="13"/>
      <c r="B15" s="13"/>
      <c r="C15" s="14"/>
      <c r="D15" s="15"/>
      <c r="E15" s="16"/>
      <c r="F15" s="13"/>
    </row>
    <row r="16" spans="1:6" x14ac:dyDescent="0.25">
      <c r="A16" s="13"/>
      <c r="B16" s="13"/>
      <c r="C16" s="14"/>
      <c r="D16" s="15"/>
      <c r="E16" s="16"/>
      <c r="F16" s="13"/>
    </row>
    <row r="17" spans="1:6" x14ac:dyDescent="0.25">
      <c r="A17" s="13"/>
      <c r="B17" s="13"/>
      <c r="C17" s="14"/>
      <c r="D17" s="15"/>
      <c r="E17" s="16"/>
      <c r="F17" s="13"/>
    </row>
    <row r="18" spans="1:6" x14ac:dyDescent="0.25">
      <c r="A18" s="13"/>
      <c r="B18" s="13"/>
      <c r="C18" s="14"/>
      <c r="D18" s="15"/>
      <c r="E18" s="16"/>
      <c r="F18" s="13"/>
    </row>
    <row r="19" spans="1:6" x14ac:dyDescent="0.25">
      <c r="A19" s="8" t="s">
        <v>13</v>
      </c>
      <c r="B19" s="8">
        <v>2025</v>
      </c>
      <c r="C19" s="9"/>
      <c r="D19" s="10"/>
      <c r="E19" s="11"/>
      <c r="F19" s="12">
        <f>SUM(D19:D27)</f>
        <v>0</v>
      </c>
    </row>
    <row r="20" spans="1:6" x14ac:dyDescent="0.25">
      <c r="A20" s="13"/>
      <c r="B20" s="13"/>
      <c r="C20" s="14"/>
      <c r="D20" s="15"/>
      <c r="E20" s="16"/>
      <c r="F20" s="13"/>
    </row>
    <row r="21" spans="1:6" x14ac:dyDescent="0.25">
      <c r="A21" s="13"/>
      <c r="B21" s="13"/>
      <c r="C21" s="14"/>
      <c r="D21" s="15"/>
      <c r="E21" s="16"/>
      <c r="F21" s="13"/>
    </row>
    <row r="22" spans="1:6" x14ac:dyDescent="0.25">
      <c r="A22" s="13"/>
      <c r="B22" s="13"/>
      <c r="C22" s="14"/>
      <c r="D22" s="15"/>
      <c r="E22" s="16"/>
      <c r="F22" s="13"/>
    </row>
    <row r="23" spans="1:6" x14ac:dyDescent="0.25">
      <c r="A23" s="13"/>
      <c r="B23" s="13"/>
      <c r="C23" s="14"/>
      <c r="D23" s="15"/>
      <c r="E23" s="16"/>
      <c r="F23" s="13"/>
    </row>
    <row r="24" spans="1:6" x14ac:dyDescent="0.25">
      <c r="A24" s="13"/>
      <c r="B24" s="13"/>
      <c r="C24" s="14"/>
      <c r="D24" s="15"/>
      <c r="E24" s="16"/>
      <c r="F24" s="13"/>
    </row>
    <row r="25" spans="1:6" x14ac:dyDescent="0.25">
      <c r="A25" s="13"/>
      <c r="B25" s="13"/>
      <c r="C25" s="14"/>
      <c r="D25" s="15"/>
      <c r="E25" s="16"/>
      <c r="F25" s="13"/>
    </row>
    <row r="26" spans="1:6" x14ac:dyDescent="0.25">
      <c r="A26" s="13"/>
      <c r="B26" s="13"/>
      <c r="C26" s="14"/>
      <c r="D26" s="15"/>
      <c r="E26" s="16"/>
      <c r="F26" s="13"/>
    </row>
    <row r="27" spans="1:6" x14ac:dyDescent="0.25">
      <c r="A27" s="13"/>
      <c r="B27" s="13"/>
      <c r="C27" s="14"/>
      <c r="D27" s="15"/>
      <c r="E27" s="16"/>
      <c r="F27" s="13"/>
    </row>
    <row r="28" spans="1:6" x14ac:dyDescent="0.25">
      <c r="A28" s="8" t="s">
        <v>14</v>
      </c>
      <c r="B28" s="8">
        <v>2025</v>
      </c>
      <c r="C28" s="9"/>
      <c r="D28" s="10"/>
      <c r="E28" s="11"/>
      <c r="F28" s="12">
        <f>SUM(D28:D36)</f>
        <v>0</v>
      </c>
    </row>
    <row r="29" spans="1:6" x14ac:dyDescent="0.25">
      <c r="A29" s="13"/>
      <c r="B29" s="13"/>
      <c r="C29" s="14"/>
      <c r="D29" s="15"/>
      <c r="E29" s="16"/>
      <c r="F29" s="13"/>
    </row>
    <row r="30" spans="1:6" x14ac:dyDescent="0.25">
      <c r="A30" s="13"/>
      <c r="B30" s="13"/>
      <c r="C30" s="14"/>
      <c r="D30" s="15"/>
      <c r="E30" s="16"/>
      <c r="F30" s="13"/>
    </row>
    <row r="31" spans="1:6" x14ac:dyDescent="0.25">
      <c r="A31" s="13"/>
      <c r="B31" s="13"/>
      <c r="C31" s="14"/>
      <c r="D31" s="15"/>
      <c r="E31" s="16"/>
      <c r="F31" s="13"/>
    </row>
    <row r="32" spans="1:6" x14ac:dyDescent="0.25">
      <c r="A32" s="13"/>
      <c r="B32" s="13"/>
      <c r="C32" s="14"/>
      <c r="D32" s="15"/>
      <c r="E32" s="16"/>
      <c r="F32" s="13"/>
    </row>
    <row r="33" spans="1:6" x14ac:dyDescent="0.25">
      <c r="A33" s="13"/>
      <c r="B33" s="13"/>
      <c r="C33" s="14"/>
      <c r="D33" s="15"/>
      <c r="E33" s="16"/>
      <c r="F33" s="13"/>
    </row>
    <row r="34" spans="1:6" x14ac:dyDescent="0.25">
      <c r="A34" s="13"/>
      <c r="B34" s="13"/>
      <c r="C34" s="14"/>
      <c r="D34" s="15"/>
      <c r="E34" s="16"/>
      <c r="F34" s="13"/>
    </row>
    <row r="35" spans="1:6" x14ac:dyDescent="0.25">
      <c r="A35" s="13"/>
      <c r="B35" s="13"/>
      <c r="C35" s="14"/>
      <c r="D35" s="15"/>
      <c r="E35" s="16"/>
      <c r="F35" s="13"/>
    </row>
    <row r="36" spans="1:6" x14ac:dyDescent="0.25">
      <c r="A36" s="13"/>
      <c r="B36" s="13"/>
      <c r="C36" s="14"/>
      <c r="D36" s="15"/>
      <c r="E36" s="16"/>
      <c r="F36" s="13"/>
    </row>
    <row r="37" spans="1:6" x14ac:dyDescent="0.25">
      <c r="A37" s="8" t="s">
        <v>15</v>
      </c>
      <c r="B37" s="8">
        <v>2025</v>
      </c>
      <c r="C37" s="9"/>
      <c r="D37" s="10"/>
      <c r="E37" s="11"/>
      <c r="F37" s="12">
        <f>SUM(D37:D45)</f>
        <v>0</v>
      </c>
    </row>
    <row r="38" spans="1:6" x14ac:dyDescent="0.25">
      <c r="A38" s="13"/>
      <c r="B38" s="13"/>
      <c r="C38" s="14"/>
      <c r="D38" s="15"/>
      <c r="E38" s="16"/>
      <c r="F38" s="13"/>
    </row>
    <row r="39" spans="1:6" x14ac:dyDescent="0.25">
      <c r="A39" s="13"/>
      <c r="B39" s="13"/>
      <c r="C39" s="14"/>
      <c r="D39" s="15"/>
      <c r="E39" s="16"/>
      <c r="F39" s="13"/>
    </row>
    <row r="40" spans="1:6" x14ac:dyDescent="0.25">
      <c r="A40" s="13"/>
      <c r="B40" s="13"/>
      <c r="C40" s="14"/>
      <c r="D40" s="15"/>
      <c r="E40" s="16"/>
      <c r="F40" s="13"/>
    </row>
    <row r="41" spans="1:6" x14ac:dyDescent="0.25">
      <c r="A41" s="13"/>
      <c r="B41" s="13"/>
      <c r="C41" s="14"/>
      <c r="D41" s="15"/>
      <c r="E41" s="16"/>
      <c r="F41" s="13"/>
    </row>
    <row r="42" spans="1:6" x14ac:dyDescent="0.25">
      <c r="A42" s="13"/>
      <c r="B42" s="13"/>
      <c r="C42" s="14"/>
      <c r="D42" s="15"/>
      <c r="E42" s="16"/>
      <c r="F42" s="13"/>
    </row>
    <row r="43" spans="1:6" x14ac:dyDescent="0.25">
      <c r="A43" s="13"/>
      <c r="B43" s="13"/>
      <c r="C43" s="14"/>
      <c r="D43" s="15"/>
      <c r="E43" s="16"/>
      <c r="F43" s="13"/>
    </row>
    <row r="44" spans="1:6" x14ac:dyDescent="0.25">
      <c r="A44" s="13"/>
      <c r="B44" s="13"/>
      <c r="C44" s="14"/>
      <c r="D44" s="15"/>
      <c r="E44" s="16"/>
      <c r="F44" s="13"/>
    </row>
    <row r="45" spans="1:6" x14ac:dyDescent="0.25">
      <c r="A45" s="13"/>
      <c r="B45" s="13"/>
      <c r="C45" s="14"/>
      <c r="D45" s="15"/>
      <c r="E45" s="16"/>
      <c r="F45" s="13"/>
    </row>
    <row r="46" spans="1:6" x14ac:dyDescent="0.25">
      <c r="A46" s="8" t="s">
        <v>16</v>
      </c>
      <c r="B46" s="8">
        <v>2025</v>
      </c>
      <c r="C46" s="9"/>
      <c r="D46" s="10"/>
      <c r="E46" s="11"/>
      <c r="F46" s="12">
        <f>SUM(D46:D54)</f>
        <v>0</v>
      </c>
    </row>
    <row r="47" spans="1:6" x14ac:dyDescent="0.25">
      <c r="A47" s="13"/>
      <c r="B47" s="13"/>
      <c r="C47" s="14"/>
      <c r="D47" s="15"/>
      <c r="E47" s="16"/>
      <c r="F47" s="13"/>
    </row>
    <row r="48" spans="1:6" x14ac:dyDescent="0.25">
      <c r="A48" s="13"/>
      <c r="B48" s="13"/>
      <c r="C48" s="14"/>
      <c r="D48" s="15"/>
      <c r="E48" s="16"/>
      <c r="F48" s="13"/>
    </row>
    <row r="49" spans="1:6" x14ac:dyDescent="0.25">
      <c r="A49" s="13"/>
      <c r="B49" s="13"/>
      <c r="C49" s="14"/>
      <c r="D49" s="15"/>
      <c r="E49" s="16"/>
      <c r="F49" s="13"/>
    </row>
    <row r="50" spans="1:6" x14ac:dyDescent="0.25">
      <c r="A50" s="13"/>
      <c r="B50" s="13"/>
      <c r="C50" s="14"/>
      <c r="D50" s="15"/>
      <c r="E50" s="16"/>
      <c r="F50" s="13"/>
    </row>
    <row r="51" spans="1:6" x14ac:dyDescent="0.25">
      <c r="A51" s="13"/>
      <c r="B51" s="13"/>
      <c r="C51" s="14"/>
      <c r="D51" s="15"/>
      <c r="E51" s="16"/>
      <c r="F51" s="13"/>
    </row>
    <row r="52" spans="1:6" x14ac:dyDescent="0.25">
      <c r="A52" s="13"/>
      <c r="B52" s="13"/>
      <c r="C52" s="14"/>
      <c r="D52" s="15"/>
      <c r="E52" s="16"/>
      <c r="F52" s="13"/>
    </row>
    <row r="53" spans="1:6" x14ac:dyDescent="0.25">
      <c r="A53" s="13"/>
      <c r="B53" s="13"/>
      <c r="C53" s="14"/>
      <c r="D53" s="15"/>
      <c r="E53" s="16"/>
      <c r="F53" s="13"/>
    </row>
    <row r="54" spans="1:6" x14ac:dyDescent="0.25">
      <c r="A54" s="13"/>
      <c r="B54" s="13"/>
      <c r="C54" s="14"/>
      <c r="D54" s="15"/>
      <c r="E54" s="16"/>
      <c r="F54" s="13"/>
    </row>
    <row r="55" spans="1:6" x14ac:dyDescent="0.25">
      <c r="A55" s="8" t="s">
        <v>17</v>
      </c>
      <c r="B55" s="8">
        <v>2025</v>
      </c>
      <c r="C55" s="9"/>
      <c r="D55" s="10"/>
      <c r="E55" s="11"/>
      <c r="F55" s="12">
        <f>SUM(D55:D63)</f>
        <v>0</v>
      </c>
    </row>
    <row r="56" spans="1:6" x14ac:dyDescent="0.25">
      <c r="A56" s="13"/>
      <c r="B56" s="13"/>
      <c r="C56" s="14"/>
      <c r="D56" s="15"/>
      <c r="E56" s="16"/>
      <c r="F56" s="13"/>
    </row>
    <row r="57" spans="1:6" x14ac:dyDescent="0.25">
      <c r="A57" s="13"/>
      <c r="B57" s="13"/>
      <c r="C57" s="14"/>
      <c r="D57" s="15"/>
      <c r="E57" s="16"/>
      <c r="F57" s="13"/>
    </row>
    <row r="58" spans="1:6" x14ac:dyDescent="0.25">
      <c r="A58" s="13"/>
      <c r="B58" s="13"/>
      <c r="C58" s="14"/>
      <c r="D58" s="15"/>
      <c r="E58" s="16"/>
      <c r="F58" s="13"/>
    </row>
    <row r="59" spans="1:6" x14ac:dyDescent="0.25">
      <c r="A59" s="13"/>
      <c r="B59" s="13"/>
      <c r="C59" s="14"/>
      <c r="D59" s="15"/>
      <c r="E59" s="16"/>
      <c r="F59" s="13"/>
    </row>
    <row r="60" spans="1:6" x14ac:dyDescent="0.25">
      <c r="A60" s="13"/>
      <c r="B60" s="13"/>
      <c r="C60" s="14"/>
      <c r="D60" s="15"/>
      <c r="E60" s="16"/>
      <c r="F60" s="13"/>
    </row>
    <row r="61" spans="1:6" x14ac:dyDescent="0.25">
      <c r="A61" s="13"/>
      <c r="B61" s="13"/>
      <c r="C61" s="14"/>
      <c r="D61" s="15"/>
      <c r="E61" s="16"/>
      <c r="F61" s="13"/>
    </row>
    <row r="62" spans="1:6" x14ac:dyDescent="0.25">
      <c r="A62" s="13"/>
      <c r="B62" s="13"/>
      <c r="C62" s="14"/>
      <c r="D62" s="15"/>
      <c r="E62" s="16"/>
      <c r="F62" s="13"/>
    </row>
    <row r="63" spans="1:6" x14ac:dyDescent="0.25">
      <c r="A63" s="13"/>
      <c r="B63" s="13"/>
      <c r="C63" s="14"/>
      <c r="D63" s="15"/>
      <c r="E63" s="16"/>
      <c r="F63" s="13"/>
    </row>
    <row r="64" spans="1:6" x14ac:dyDescent="0.25">
      <c r="A64" s="8" t="s">
        <v>18</v>
      </c>
      <c r="B64" s="8">
        <v>2025</v>
      </c>
      <c r="C64" s="9"/>
      <c r="D64" s="10"/>
      <c r="E64" s="11"/>
      <c r="F64" s="12">
        <f>SUM(D64:D72)</f>
        <v>0</v>
      </c>
    </row>
    <row r="65" spans="1:6" x14ac:dyDescent="0.25">
      <c r="A65" s="13"/>
      <c r="B65" s="13"/>
      <c r="C65" s="14"/>
      <c r="D65" s="15"/>
      <c r="E65" s="16"/>
      <c r="F65" s="13"/>
    </row>
    <row r="66" spans="1:6" x14ac:dyDescent="0.25">
      <c r="A66" s="13"/>
      <c r="B66" s="13"/>
      <c r="C66" s="14"/>
      <c r="D66" s="15"/>
      <c r="E66" s="16"/>
      <c r="F66" s="13"/>
    </row>
    <row r="67" spans="1:6" x14ac:dyDescent="0.25">
      <c r="A67" s="13"/>
      <c r="B67" s="13"/>
      <c r="C67" s="14"/>
      <c r="D67" s="15"/>
      <c r="E67" s="16"/>
      <c r="F67" s="13"/>
    </row>
    <row r="68" spans="1:6" x14ac:dyDescent="0.25">
      <c r="A68" s="13"/>
      <c r="B68" s="13"/>
      <c r="C68" s="14"/>
      <c r="D68" s="15"/>
      <c r="E68" s="16"/>
      <c r="F68" s="13"/>
    </row>
    <row r="69" spans="1:6" x14ac:dyDescent="0.25">
      <c r="A69" s="13"/>
      <c r="B69" s="13"/>
      <c r="C69" s="14"/>
      <c r="D69" s="15"/>
      <c r="E69" s="16"/>
      <c r="F69" s="13"/>
    </row>
    <row r="70" spans="1:6" x14ac:dyDescent="0.25">
      <c r="A70" s="13"/>
      <c r="B70" s="13"/>
      <c r="C70" s="14"/>
      <c r="D70" s="15"/>
      <c r="E70" s="16"/>
      <c r="F70" s="13"/>
    </row>
    <row r="71" spans="1:6" x14ac:dyDescent="0.25">
      <c r="A71" s="13"/>
      <c r="B71" s="13"/>
      <c r="C71" s="14"/>
      <c r="D71" s="15"/>
      <c r="E71" s="16"/>
      <c r="F71" s="13"/>
    </row>
    <row r="72" spans="1:6" x14ac:dyDescent="0.25">
      <c r="A72" s="13"/>
      <c r="B72" s="13"/>
      <c r="C72" s="14"/>
      <c r="D72" s="15"/>
      <c r="E72" s="16"/>
      <c r="F72" s="13"/>
    </row>
    <row r="73" spans="1:6" x14ac:dyDescent="0.25">
      <c r="A73" s="8" t="s">
        <v>19</v>
      </c>
      <c r="B73" s="8">
        <v>2025</v>
      </c>
      <c r="C73" s="9"/>
      <c r="D73" s="10"/>
      <c r="E73" s="11"/>
      <c r="F73" s="12">
        <f>SUM(D73:D81)</f>
        <v>0</v>
      </c>
    </row>
    <row r="74" spans="1:6" x14ac:dyDescent="0.25">
      <c r="A74" s="13"/>
      <c r="B74" s="13"/>
      <c r="C74" s="14"/>
      <c r="D74" s="15"/>
      <c r="E74" s="16"/>
      <c r="F74" s="13"/>
    </row>
    <row r="75" spans="1:6" x14ac:dyDescent="0.25">
      <c r="A75" s="13"/>
      <c r="B75" s="13"/>
      <c r="C75" s="14"/>
      <c r="D75" s="15"/>
      <c r="E75" s="16"/>
      <c r="F75" s="13"/>
    </row>
    <row r="76" spans="1:6" x14ac:dyDescent="0.25">
      <c r="A76" s="13"/>
      <c r="B76" s="13"/>
      <c r="C76" s="14"/>
      <c r="D76" s="15"/>
      <c r="E76" s="16"/>
      <c r="F76" s="13"/>
    </row>
    <row r="77" spans="1:6" x14ac:dyDescent="0.25">
      <c r="A77" s="13"/>
      <c r="B77" s="13"/>
      <c r="C77" s="14"/>
      <c r="D77" s="15"/>
      <c r="E77" s="16"/>
      <c r="F77" s="13"/>
    </row>
    <row r="78" spans="1:6" x14ac:dyDescent="0.25">
      <c r="A78" s="13"/>
      <c r="B78" s="13"/>
      <c r="C78" s="14"/>
      <c r="D78" s="15"/>
      <c r="E78" s="16"/>
      <c r="F78" s="13"/>
    </row>
    <row r="79" spans="1:6" x14ac:dyDescent="0.25">
      <c r="A79" s="13"/>
      <c r="B79" s="13"/>
      <c r="C79" s="14"/>
      <c r="D79" s="15"/>
      <c r="E79" s="16"/>
      <c r="F79" s="13"/>
    </row>
    <row r="80" spans="1:6" x14ac:dyDescent="0.25">
      <c r="A80" s="13"/>
      <c r="B80" s="13"/>
      <c r="C80" s="14"/>
      <c r="D80" s="15"/>
      <c r="E80" s="16"/>
      <c r="F80" s="13"/>
    </row>
    <row r="81" spans="1:6" x14ac:dyDescent="0.25">
      <c r="A81" s="13"/>
      <c r="B81" s="13"/>
      <c r="C81" s="14"/>
      <c r="D81" s="15"/>
      <c r="E81" s="16"/>
      <c r="F81" s="13"/>
    </row>
    <row r="82" spans="1:6" x14ac:dyDescent="0.25">
      <c r="A82" s="8" t="s">
        <v>20</v>
      </c>
      <c r="B82" s="8">
        <v>2025</v>
      </c>
      <c r="C82" s="9"/>
      <c r="D82" s="10"/>
      <c r="E82" s="11"/>
      <c r="F82" s="12">
        <f>SUM(D82:D90)</f>
        <v>0</v>
      </c>
    </row>
    <row r="83" spans="1:6" x14ac:dyDescent="0.25">
      <c r="A83" s="13"/>
      <c r="B83" s="13"/>
      <c r="C83" s="14"/>
      <c r="D83" s="15"/>
      <c r="E83" s="16"/>
      <c r="F83" s="13"/>
    </row>
    <row r="84" spans="1:6" x14ac:dyDescent="0.25">
      <c r="A84" s="13"/>
      <c r="B84" s="13"/>
      <c r="C84" s="14"/>
      <c r="D84" s="15"/>
      <c r="E84" s="16"/>
      <c r="F84" s="13"/>
    </row>
    <row r="85" spans="1:6" x14ac:dyDescent="0.25">
      <c r="A85" s="13"/>
      <c r="B85" s="13"/>
      <c r="C85" s="14"/>
      <c r="D85" s="15"/>
      <c r="E85" s="16"/>
      <c r="F85" s="13"/>
    </row>
    <row r="86" spans="1:6" x14ac:dyDescent="0.25">
      <c r="A86" s="13"/>
      <c r="B86" s="13"/>
      <c r="C86" s="14"/>
      <c r="D86" s="15"/>
      <c r="E86" s="16"/>
      <c r="F86" s="13"/>
    </row>
    <row r="87" spans="1:6" x14ac:dyDescent="0.25">
      <c r="A87" s="13"/>
      <c r="B87" s="13"/>
      <c r="C87" s="14"/>
      <c r="D87" s="15"/>
      <c r="E87" s="16"/>
      <c r="F87" s="13"/>
    </row>
    <row r="88" spans="1:6" x14ac:dyDescent="0.25">
      <c r="A88" s="13"/>
      <c r="B88" s="13"/>
      <c r="C88" s="14"/>
      <c r="D88" s="15"/>
      <c r="E88" s="16"/>
      <c r="F88" s="13"/>
    </row>
    <row r="89" spans="1:6" x14ac:dyDescent="0.25">
      <c r="A89" s="13"/>
      <c r="B89" s="13"/>
      <c r="C89" s="14"/>
      <c r="D89" s="15"/>
      <c r="E89" s="16"/>
      <c r="F89" s="13"/>
    </row>
    <row r="90" spans="1:6" x14ac:dyDescent="0.25">
      <c r="A90" s="13"/>
      <c r="B90" s="13"/>
      <c r="C90" s="14"/>
      <c r="D90" s="15"/>
      <c r="E90" s="16"/>
      <c r="F90" s="13"/>
    </row>
    <row r="91" spans="1:6" x14ac:dyDescent="0.25">
      <c r="A91" s="8" t="s">
        <v>21</v>
      </c>
      <c r="B91" s="8">
        <v>2025</v>
      </c>
      <c r="C91" s="9"/>
      <c r="D91" s="10"/>
      <c r="E91" s="11"/>
      <c r="F91" s="12">
        <f>SUM(D91:D99)</f>
        <v>0</v>
      </c>
    </row>
    <row r="92" spans="1:6" x14ac:dyDescent="0.25">
      <c r="A92" s="13"/>
      <c r="B92" s="13"/>
      <c r="C92" s="14"/>
      <c r="D92" s="15"/>
      <c r="E92" s="16"/>
      <c r="F92" s="13"/>
    </row>
    <row r="93" spans="1:6" x14ac:dyDescent="0.25">
      <c r="A93" s="13"/>
      <c r="B93" s="13"/>
      <c r="C93" s="14"/>
      <c r="D93" s="15"/>
      <c r="E93" s="16"/>
      <c r="F93" s="13"/>
    </row>
    <row r="94" spans="1:6" x14ac:dyDescent="0.25">
      <c r="A94" s="13"/>
      <c r="B94" s="13"/>
      <c r="C94" s="14"/>
      <c r="D94" s="15"/>
      <c r="E94" s="16"/>
      <c r="F94" s="13"/>
    </row>
    <row r="95" spans="1:6" x14ac:dyDescent="0.25">
      <c r="A95" s="13"/>
      <c r="B95" s="13"/>
      <c r="C95" s="14"/>
      <c r="D95" s="15"/>
      <c r="E95" s="16"/>
      <c r="F95" s="13"/>
    </row>
    <row r="96" spans="1:6" x14ac:dyDescent="0.25">
      <c r="A96" s="13"/>
      <c r="B96" s="13"/>
      <c r="C96" s="14"/>
      <c r="D96" s="15"/>
      <c r="E96" s="16"/>
      <c r="F96" s="13"/>
    </row>
    <row r="97" spans="1:6" x14ac:dyDescent="0.25">
      <c r="A97" s="13"/>
      <c r="B97" s="13"/>
      <c r="C97" s="14"/>
      <c r="D97" s="15"/>
      <c r="E97" s="16"/>
      <c r="F97" s="13"/>
    </row>
    <row r="98" spans="1:6" x14ac:dyDescent="0.25">
      <c r="A98" s="13"/>
      <c r="B98" s="13"/>
      <c r="C98" s="14"/>
      <c r="D98" s="15"/>
      <c r="E98" s="16"/>
      <c r="F98" s="13"/>
    </row>
    <row r="99" spans="1:6" x14ac:dyDescent="0.25">
      <c r="A99" s="13"/>
      <c r="B99" s="13"/>
      <c r="C99" s="14"/>
      <c r="D99" s="15"/>
      <c r="E99" s="16"/>
      <c r="F99" s="13"/>
    </row>
    <row r="100" spans="1:6" x14ac:dyDescent="0.25">
      <c r="A100" s="8" t="s">
        <v>22</v>
      </c>
      <c r="B100" s="8">
        <v>2025</v>
      </c>
      <c r="C100" s="9"/>
      <c r="D100" s="10"/>
      <c r="E100" s="11"/>
      <c r="F100" s="12">
        <f>SUM(D100:D108)</f>
        <v>0</v>
      </c>
    </row>
    <row r="101" spans="1:6" x14ac:dyDescent="0.25">
      <c r="A101" s="13"/>
      <c r="B101" s="13"/>
      <c r="C101" s="14"/>
      <c r="D101" s="15"/>
      <c r="E101" s="16"/>
      <c r="F101" s="13"/>
    </row>
    <row r="102" spans="1:6" x14ac:dyDescent="0.25">
      <c r="A102" s="13"/>
      <c r="B102" s="13"/>
      <c r="C102" s="14"/>
      <c r="D102" s="15"/>
      <c r="E102" s="16"/>
      <c r="F102" s="13"/>
    </row>
    <row r="103" spans="1:6" x14ac:dyDescent="0.25">
      <c r="A103" s="13"/>
      <c r="B103" s="13"/>
      <c r="C103" s="14"/>
      <c r="D103" s="15"/>
      <c r="E103" s="16"/>
      <c r="F103" s="13"/>
    </row>
    <row r="104" spans="1:6" x14ac:dyDescent="0.25">
      <c r="A104" s="13"/>
      <c r="B104" s="13"/>
      <c r="C104" s="14"/>
      <c r="D104" s="15"/>
      <c r="E104" s="16"/>
      <c r="F104" s="13"/>
    </row>
    <row r="105" spans="1:6" x14ac:dyDescent="0.25">
      <c r="A105" s="13"/>
      <c r="B105" s="13"/>
      <c r="C105" s="14"/>
      <c r="D105" s="15"/>
      <c r="E105" s="16"/>
      <c r="F105" s="13"/>
    </row>
    <row r="106" spans="1:6" x14ac:dyDescent="0.25">
      <c r="A106" s="13"/>
      <c r="B106" s="13"/>
      <c r="C106" s="14"/>
      <c r="D106" s="15"/>
      <c r="E106" s="16"/>
      <c r="F106" s="13"/>
    </row>
    <row r="107" spans="1:6" x14ac:dyDescent="0.25">
      <c r="A107" s="13"/>
      <c r="B107" s="13"/>
      <c r="C107" s="14"/>
      <c r="D107" s="15"/>
      <c r="E107" s="16"/>
      <c r="F107" s="13"/>
    </row>
    <row r="108" spans="1:6" x14ac:dyDescent="0.25">
      <c r="A108" s="13"/>
      <c r="B108" s="13"/>
      <c r="C108" s="14"/>
      <c r="D108" s="15"/>
      <c r="E108" s="16"/>
      <c r="F108" s="13"/>
    </row>
    <row r="109" spans="1:6" x14ac:dyDescent="0.25">
      <c r="A109" s="8" t="s">
        <v>23</v>
      </c>
      <c r="B109" s="8">
        <v>2025</v>
      </c>
      <c r="C109" s="9"/>
      <c r="D109" s="10"/>
      <c r="E109" s="11"/>
      <c r="F109" s="12">
        <f>SUM(D109:D117)</f>
        <v>0</v>
      </c>
    </row>
    <row r="110" spans="1:6" x14ac:dyDescent="0.25">
      <c r="A110" s="13"/>
      <c r="B110" s="13"/>
      <c r="C110" s="14"/>
      <c r="D110" s="15"/>
      <c r="E110" s="16"/>
      <c r="F110" s="13"/>
    </row>
    <row r="111" spans="1:6" x14ac:dyDescent="0.25">
      <c r="A111" s="13"/>
      <c r="B111" s="13"/>
      <c r="C111" s="14"/>
      <c r="D111" s="15"/>
      <c r="E111" s="16"/>
      <c r="F111" s="13"/>
    </row>
    <row r="112" spans="1:6" x14ac:dyDescent="0.25">
      <c r="A112" s="13"/>
      <c r="B112" s="13"/>
      <c r="C112" s="14"/>
      <c r="D112" s="15"/>
      <c r="E112" s="16"/>
      <c r="F112" s="13"/>
    </row>
    <row r="113" spans="1:6" x14ac:dyDescent="0.25">
      <c r="A113" s="13"/>
      <c r="B113" s="13"/>
      <c r="C113" s="14"/>
      <c r="D113" s="15"/>
      <c r="E113" s="16"/>
      <c r="F113" s="13"/>
    </row>
    <row r="114" spans="1:6" x14ac:dyDescent="0.25">
      <c r="A114" s="13"/>
      <c r="B114" s="13"/>
      <c r="C114" s="14"/>
      <c r="D114" s="15"/>
      <c r="E114" s="16"/>
      <c r="F114" s="13"/>
    </row>
    <row r="115" spans="1:6" x14ac:dyDescent="0.25">
      <c r="A115" s="13"/>
      <c r="B115" s="13"/>
      <c r="C115" s="14"/>
      <c r="D115" s="15"/>
      <c r="E115" s="16"/>
      <c r="F115" s="13"/>
    </row>
    <row r="116" spans="1:6" x14ac:dyDescent="0.25">
      <c r="A116" s="13"/>
      <c r="B116" s="13"/>
      <c r="C116" s="14"/>
      <c r="D116" s="15"/>
      <c r="E116" s="16"/>
      <c r="F116" s="13"/>
    </row>
    <row r="117" spans="1:6" x14ac:dyDescent="0.25">
      <c r="A117" s="13"/>
      <c r="B117" s="13"/>
      <c r="C117" s="14"/>
      <c r="D117" s="15"/>
      <c r="E117" s="16"/>
      <c r="F117" s="13"/>
    </row>
    <row r="119" spans="1:6" x14ac:dyDescent="0.25">
      <c r="E119" s="17" t="s">
        <v>3</v>
      </c>
      <c r="F119" s="6">
        <f>B5</f>
        <v>0</v>
      </c>
    </row>
    <row r="120" spans="1:6" x14ac:dyDescent="0.25">
      <c r="E120" s="17" t="s">
        <v>24</v>
      </c>
      <c r="F120" s="18">
        <f>B4</f>
        <v>0.5</v>
      </c>
    </row>
    <row r="121" spans="1:6" x14ac:dyDescent="0.25">
      <c r="E121" s="17" t="s">
        <v>25</v>
      </c>
      <c r="F121" s="6">
        <f>B6</f>
        <v>0</v>
      </c>
    </row>
    <row r="122" spans="1:6" x14ac:dyDescent="0.25">
      <c r="E122" s="17" t="s">
        <v>5</v>
      </c>
      <c r="F122" s="6">
        <f>B7</f>
        <v>0</v>
      </c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000-000000000000}">
          <x14:formula1>
            <xm:f>Lists!$A$1:$A$12</xm:f>
          </x14:formula1>
          <x14:formula2>
            <xm:f>0</xm:f>
          </x14:formula2>
          <xm:sqref>A10 A19 A28 A37 A46 A55 A64 A73 A82 A91 A100 A109</xm:sqref>
        </x14:dataValidation>
        <x14:dataValidation type="list" xr:uid="{00000000-0002-0000-0000-000001000000}">
          <x14:formula1>
            <xm:f>Lists!$B$1:$B$16</xm:f>
          </x14:formula1>
          <x14:formula2>
            <xm:f>0</xm:f>
          </x14:formula2>
          <xm:sqref>B10 B19 B28 B37 B46 B55 B64 B73 B82 B91 B100 B109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1"/>
  <sheetViews>
    <sheetView showGridLines="0" tabSelected="1" zoomScaleNormal="100" workbookViewId="0">
      <pane ySplit="14" topLeftCell="A15" activePane="bottomLeft" state="frozen"/>
      <selection pane="bottomLeft" activeCell="H15" sqref="H15"/>
    </sheetView>
  </sheetViews>
  <sheetFormatPr defaultColWidth="8.7109375" defaultRowHeight="15" customHeight="1" x14ac:dyDescent="0.25"/>
  <cols>
    <col min="1" max="1" width="22" customWidth="1"/>
    <col min="2" max="2" width="12" customWidth="1"/>
    <col min="3" max="3" width="15" customWidth="1"/>
    <col min="4" max="4" width="12" customWidth="1"/>
    <col min="5" max="5" width="14" customWidth="1"/>
    <col min="6" max="6" width="12" customWidth="1"/>
    <col min="7" max="7" width="16" customWidth="1"/>
    <col min="8" max="8" width="28" customWidth="1"/>
    <col min="9" max="9" width="18" customWidth="1"/>
    <col min="10" max="10" width="14" customWidth="1"/>
    <col min="11" max="11" width="20" customWidth="1"/>
    <col min="12" max="12" width="16" customWidth="1"/>
    <col min="13" max="15" width="18" customWidth="1"/>
    <col min="19" max="30" width="13" hidden="1" customWidth="1"/>
  </cols>
  <sheetData>
    <row r="1" spans="1:30" ht="22.5" x14ac:dyDescent="0.3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30" ht="31.5" customHeight="1" x14ac:dyDescent="0.2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30" x14ac:dyDescent="0.25">
      <c r="A4" s="4" t="s">
        <v>28</v>
      </c>
      <c r="B4" s="19">
        <v>44562</v>
      </c>
      <c r="H4" s="4" t="s">
        <v>29</v>
      </c>
      <c r="I4" s="6">
        <f>SUM(E15:E26)</f>
        <v>5433.002481389578</v>
      </c>
    </row>
    <row r="5" spans="1:30" x14ac:dyDescent="0.25">
      <c r="A5" s="4" t="s">
        <v>30</v>
      </c>
      <c r="B5" s="19">
        <v>46143</v>
      </c>
      <c r="H5" s="4" t="s">
        <v>31</v>
      </c>
      <c r="I5" s="6">
        <f>SUM(N15:N26)</f>
        <v>5126.1384903306298</v>
      </c>
    </row>
    <row r="6" spans="1:30" x14ac:dyDescent="0.25">
      <c r="A6" s="4" t="s">
        <v>32</v>
      </c>
      <c r="B6" s="20">
        <f>IF(B5="","",YEAR(B5))</f>
        <v>2026</v>
      </c>
      <c r="H6" s="4" t="s">
        <v>33</v>
      </c>
      <c r="I6" s="6">
        <f>SUM(O15:O26)</f>
        <v>2931.5733143061007</v>
      </c>
    </row>
    <row r="7" spans="1:30" x14ac:dyDescent="0.25">
      <c r="A7" s="4" t="s">
        <v>34</v>
      </c>
      <c r="B7" s="20">
        <f>IF(B5="","",B10)</f>
        <v>4.03</v>
      </c>
      <c r="H7" s="4" t="s">
        <v>35</v>
      </c>
      <c r="I7" s="21" t="s">
        <v>36</v>
      </c>
    </row>
    <row r="8" spans="1:30" x14ac:dyDescent="0.25">
      <c r="H8" s="4" t="s">
        <v>5</v>
      </c>
      <c r="I8" s="6">
        <f>IF(I7="YTD",I4,IF(I7="YTD + 1 Year",I5,I6))</f>
        <v>2931.5733143061007</v>
      </c>
    </row>
    <row r="9" spans="1:30" x14ac:dyDescent="0.25">
      <c r="A9" s="7" t="s">
        <v>7</v>
      </c>
      <c r="B9" s="7" t="s">
        <v>37</v>
      </c>
      <c r="S9">
        <v>1</v>
      </c>
      <c r="T9">
        <v>2</v>
      </c>
      <c r="U9">
        <v>3</v>
      </c>
      <c r="V9">
        <v>4</v>
      </c>
      <c r="W9">
        <v>5</v>
      </c>
      <c r="X9">
        <v>6</v>
      </c>
      <c r="Y9">
        <v>7</v>
      </c>
      <c r="Z9">
        <v>8</v>
      </c>
      <c r="AA9">
        <v>9</v>
      </c>
      <c r="AB9">
        <v>10</v>
      </c>
      <c r="AC9">
        <v>11</v>
      </c>
      <c r="AD9">
        <v>12</v>
      </c>
    </row>
    <row r="10" spans="1:30" x14ac:dyDescent="0.25">
      <c r="A10" s="22">
        <f>IF($B$5="","",YEAR($B$5)-0)</f>
        <v>2026</v>
      </c>
      <c r="B10" s="23">
        <f>IF($B$5="","",ROUND(SUM(S10:AD10),2))</f>
        <v>4.03</v>
      </c>
      <c r="S10" s="24">
        <f>IF($B$5="",0,IF(OR(DATE($A10,1,1)&gt;IF($A10=YEAR($B$5),$B$5,DATE($A10,12,31)),EOMONTH(DATE($A10,1,1),0)&lt;$B$4),0,(MIN(EOMONTH(DATE($A10,1,1),0),IF($A10=YEAR($B$5),$B$5,DATE($A10,12,31)))-MAX(DATE($A10,1,1),$B$4)+1)/DAY(EOMONTH(DATE($A10,1,1),0))))</f>
        <v>1</v>
      </c>
      <c r="T10" s="24">
        <f>IF($B$5="",0,IF(OR(DATE($A10,2,1)&gt;IF($A10=YEAR($B$5),$B$5,DATE($A10,12,31)),EOMONTH(DATE($A10,2,1),0)&lt;$B$4),0,(MIN(EOMONTH(DATE($A10,2,1),0),IF($A10=YEAR($B$5),$B$5,DATE($A10,12,31)))-MAX(DATE($A10,2,1),$B$4)+1)/DAY(EOMONTH(DATE($A10,2,1),0))))</f>
        <v>1</v>
      </c>
      <c r="U10" s="24">
        <f>IF($B$5="",0,IF(OR(DATE($A10,3,1)&gt;IF($A10=YEAR($B$5),$B$5,DATE($A10,12,31)),EOMONTH(DATE($A10,3,1),0)&lt;$B$4),0,(MIN(EOMONTH(DATE($A10,3,1),0),IF($A10=YEAR($B$5),$B$5,DATE($A10,12,31)))-MAX(DATE($A10,3,1),$B$4)+1)/DAY(EOMONTH(DATE($A10,3,1),0))))</f>
        <v>1</v>
      </c>
      <c r="V10" s="24">
        <f>IF($B$5="",0,IF(OR(DATE($A10,4,1)&gt;IF($A10=YEAR($B$5),$B$5,DATE($A10,12,31)),EOMONTH(DATE($A10,4,1),0)&lt;$B$4),0,(MIN(EOMONTH(DATE($A10,4,1),0),IF($A10=YEAR($B$5),$B$5,DATE($A10,12,31)))-MAX(DATE($A10,4,1),$B$4)+1)/DAY(EOMONTH(DATE($A10,4,1),0))))</f>
        <v>1</v>
      </c>
      <c r="W10" s="24">
        <f>IF($B$5="",0,IF(OR(DATE($A10,5,1)&gt;IF($A10=YEAR($B$5),$B$5,DATE($A10,12,31)),EOMONTH(DATE($A10,5,1),0)&lt;$B$4),0,(MIN(EOMONTH(DATE($A10,5,1),0),IF($A10=YEAR($B$5),$B$5,DATE($A10,12,31)))-MAX(DATE($A10,5,1),$B$4)+1)/DAY(EOMONTH(DATE($A10,5,1),0))))</f>
        <v>3.2258064516129031E-2</v>
      </c>
      <c r="X10" s="24">
        <f>IF($B$5="",0,IF(OR(DATE($A10,6,1)&gt;IF($A10=YEAR($B$5),$B$5,DATE($A10,12,31)),EOMONTH(DATE($A10,6,1),0)&lt;$B$4),0,(MIN(EOMONTH(DATE($A10,6,1),0),IF($A10=YEAR($B$5),$B$5,DATE($A10,12,31)))-MAX(DATE($A10,6,1),$B$4)+1)/DAY(EOMONTH(DATE($A10,6,1),0))))</f>
        <v>0</v>
      </c>
      <c r="Y10" s="24">
        <f>IF($B$5="",0,IF(OR(DATE($A10,7,1)&gt;IF($A10=YEAR($B$5),$B$5,DATE($A10,12,31)),EOMONTH(DATE($A10,7,1),0)&lt;$B$4),0,(MIN(EOMONTH(DATE($A10,7,1),0),IF($A10=YEAR($B$5),$B$5,DATE($A10,12,31)))-MAX(DATE($A10,7,1),$B$4)+1)/DAY(EOMONTH(DATE($A10,7,1),0))))</f>
        <v>0</v>
      </c>
      <c r="Z10" s="24">
        <f>IF($B$5="",0,IF(OR(DATE($A10,8,1)&gt;IF($A10=YEAR($B$5),$B$5,DATE($A10,12,31)),EOMONTH(DATE($A10,8,1),0)&lt;$B$4),0,(MIN(EOMONTH(DATE($A10,8,1),0),IF($A10=YEAR($B$5),$B$5,DATE($A10,12,31)))-MAX(DATE($A10,8,1),$B$4)+1)/DAY(EOMONTH(DATE($A10,8,1),0))))</f>
        <v>0</v>
      </c>
      <c r="AA10" s="24">
        <f>IF($B$5="",0,IF(OR(DATE($A10,9,1)&gt;IF($A10=YEAR($B$5),$B$5,DATE($A10,12,31)),EOMONTH(DATE($A10,9,1),0)&lt;$B$4),0,(MIN(EOMONTH(DATE($A10,9,1),0),IF($A10=YEAR($B$5),$B$5,DATE($A10,12,31)))-MAX(DATE($A10,9,1),$B$4)+1)/DAY(EOMONTH(DATE($A10,9,1),0))))</f>
        <v>0</v>
      </c>
      <c r="AB10" s="24">
        <f>IF($B$5="",0,IF(OR(DATE($A10,10,1)&gt;IF($A10=YEAR($B$5),$B$5,DATE($A10,12,31)),EOMONTH(DATE($A10,10,1),0)&lt;$B$4),0,(MIN(EOMONTH(DATE($A10,10,1),0),IF($A10=YEAR($B$5),$B$5,DATE($A10,12,31)))-MAX(DATE($A10,10,1),$B$4)+1)/DAY(EOMONTH(DATE($A10,10,1),0))))</f>
        <v>0</v>
      </c>
      <c r="AC10" s="24">
        <f>IF($B$5="",0,IF(OR(DATE($A10,11,1)&gt;IF($A10=YEAR($B$5),$B$5,DATE($A10,12,31)),EOMONTH(DATE($A10,11,1),0)&lt;$B$4),0,(MIN(EOMONTH(DATE($A10,11,1),0),IF($A10=YEAR($B$5),$B$5,DATE($A10,12,31)))-MAX(DATE($A10,11,1),$B$4)+1)/DAY(EOMONTH(DATE($A10,11,1),0))))</f>
        <v>0</v>
      </c>
      <c r="AD10" s="24">
        <f>IF($B$5="",0,IF(OR(DATE($A10,12,1)&gt;IF($A10=YEAR($B$5),$B$5,DATE($A10,12,31)),EOMONTH(DATE($A10,12,1),0)&lt;$B$4),0,(MIN(EOMONTH(DATE($A10,12,1),0),IF($A10=YEAR($B$5),$B$5,DATE($A10,12,31)))-MAX(DATE($A10,12,1),$B$4)+1)/DAY(EOMONTH(DATE($A10,12,1),0))))</f>
        <v>0</v>
      </c>
    </row>
    <row r="11" spans="1:30" x14ac:dyDescent="0.25">
      <c r="A11" s="22">
        <f>IF($B$5="","",YEAR($B$5)-1)</f>
        <v>2025</v>
      </c>
      <c r="B11" s="23">
        <f>IF($B$5="","",ROUND(SUM(S11:AD11),2))</f>
        <v>12</v>
      </c>
      <c r="S11" s="24">
        <f>IF($B$5="",0,IF(OR(DATE($A11,1,1)&gt;IF($A11=YEAR($B$5),$B$5,DATE($A11,12,31)),EOMONTH(DATE($A11,1,1),0)&lt;$B$4),0,(MIN(EOMONTH(DATE($A11,1,1),0),IF($A11=YEAR($B$5),$B$5,DATE($A11,12,31)))-MAX(DATE($A11,1,1),$B$4)+1)/DAY(EOMONTH(DATE($A11,1,1),0))))</f>
        <v>1</v>
      </c>
      <c r="T11" s="24">
        <f>IF($B$5="",0,IF(OR(DATE($A11,2,1)&gt;IF($A11=YEAR($B$5),$B$5,DATE($A11,12,31)),EOMONTH(DATE($A11,2,1),0)&lt;$B$4),0,(MIN(EOMONTH(DATE($A11,2,1),0),IF($A11=YEAR($B$5),$B$5,DATE($A11,12,31)))-MAX(DATE($A11,2,1),$B$4)+1)/DAY(EOMONTH(DATE($A11,2,1),0))))</f>
        <v>1</v>
      </c>
      <c r="U11" s="24">
        <f>IF($B$5="",0,IF(OR(DATE($A11,3,1)&gt;IF($A11=YEAR($B$5),$B$5,DATE($A11,12,31)),EOMONTH(DATE($A11,3,1),0)&lt;$B$4),0,(MIN(EOMONTH(DATE($A11,3,1),0),IF($A11=YEAR($B$5),$B$5,DATE($A11,12,31)))-MAX(DATE($A11,3,1),$B$4)+1)/DAY(EOMONTH(DATE($A11,3,1),0))))</f>
        <v>1</v>
      </c>
      <c r="V11" s="24">
        <f>IF($B$5="",0,IF(OR(DATE($A11,4,1)&gt;IF($A11=YEAR($B$5),$B$5,DATE($A11,12,31)),EOMONTH(DATE($A11,4,1),0)&lt;$B$4),0,(MIN(EOMONTH(DATE($A11,4,1),0),IF($A11=YEAR($B$5),$B$5,DATE($A11,12,31)))-MAX(DATE($A11,4,1),$B$4)+1)/DAY(EOMONTH(DATE($A11,4,1),0))))</f>
        <v>1</v>
      </c>
      <c r="W11" s="24">
        <f>IF($B$5="",0,IF(OR(DATE($A11,5,1)&gt;IF($A11=YEAR($B$5),$B$5,DATE($A11,12,31)),EOMONTH(DATE($A11,5,1),0)&lt;$B$4),0,(MIN(EOMONTH(DATE($A11,5,1),0),IF($A11=YEAR($B$5),$B$5,DATE($A11,12,31)))-MAX(DATE($A11,5,1),$B$4)+1)/DAY(EOMONTH(DATE($A11,5,1),0))))</f>
        <v>1</v>
      </c>
      <c r="X11" s="24">
        <f>IF($B$5="",0,IF(OR(DATE($A11,6,1)&gt;IF($A11=YEAR($B$5),$B$5,DATE($A11,12,31)),EOMONTH(DATE($A11,6,1),0)&lt;$B$4),0,(MIN(EOMONTH(DATE($A11,6,1),0),IF($A11=YEAR($B$5),$B$5,DATE($A11,12,31)))-MAX(DATE($A11,6,1),$B$4)+1)/DAY(EOMONTH(DATE($A11,6,1),0))))</f>
        <v>1</v>
      </c>
      <c r="Y11" s="24">
        <f>IF($B$5="",0,IF(OR(DATE($A11,7,1)&gt;IF($A11=YEAR($B$5),$B$5,DATE($A11,12,31)),EOMONTH(DATE($A11,7,1),0)&lt;$B$4),0,(MIN(EOMONTH(DATE($A11,7,1),0),IF($A11=YEAR($B$5),$B$5,DATE($A11,12,31)))-MAX(DATE($A11,7,1),$B$4)+1)/DAY(EOMONTH(DATE($A11,7,1),0))))</f>
        <v>1</v>
      </c>
      <c r="Z11" s="24">
        <f>IF($B$5="",0,IF(OR(DATE($A11,8,1)&gt;IF($A11=YEAR($B$5),$B$5,DATE($A11,12,31)),EOMONTH(DATE($A11,8,1),0)&lt;$B$4),0,(MIN(EOMONTH(DATE($A11,8,1),0),IF($A11=YEAR($B$5),$B$5,DATE($A11,12,31)))-MAX(DATE($A11,8,1),$B$4)+1)/DAY(EOMONTH(DATE($A11,8,1),0))))</f>
        <v>1</v>
      </c>
      <c r="AA11" s="24">
        <f>IF($B$5="",0,IF(OR(DATE($A11,9,1)&gt;IF($A11=YEAR($B$5),$B$5,DATE($A11,12,31)),EOMONTH(DATE($A11,9,1),0)&lt;$B$4),0,(MIN(EOMONTH(DATE($A11,9,1),0),IF($A11=YEAR($B$5),$B$5,DATE($A11,12,31)))-MAX(DATE($A11,9,1),$B$4)+1)/DAY(EOMONTH(DATE($A11,9,1),0))))</f>
        <v>1</v>
      </c>
      <c r="AB11" s="24">
        <f>IF($B$5="",0,IF(OR(DATE($A11,10,1)&gt;IF($A11=YEAR($B$5),$B$5,DATE($A11,12,31)),EOMONTH(DATE($A11,10,1),0)&lt;$B$4),0,(MIN(EOMONTH(DATE($A11,10,1),0),IF($A11=YEAR($B$5),$B$5,DATE($A11,12,31)))-MAX(DATE($A11,10,1),$B$4)+1)/DAY(EOMONTH(DATE($A11,10,1),0))))</f>
        <v>1</v>
      </c>
      <c r="AC11" s="24">
        <f>IF($B$5="",0,IF(OR(DATE($A11,11,1)&gt;IF($A11=YEAR($B$5),$B$5,DATE($A11,12,31)),EOMONTH(DATE($A11,11,1),0)&lt;$B$4),0,(MIN(EOMONTH(DATE($A11,11,1),0),IF($A11=YEAR($B$5),$B$5,DATE($A11,12,31)))-MAX(DATE($A11,11,1),$B$4)+1)/DAY(EOMONTH(DATE($A11,11,1),0))))</f>
        <v>1</v>
      </c>
      <c r="AD11" s="24">
        <f>IF($B$5="",0,IF(OR(DATE($A11,12,1)&gt;IF($A11=YEAR($B$5),$B$5,DATE($A11,12,31)),EOMONTH(DATE($A11,12,1),0)&lt;$B$4),0,(MIN(EOMONTH(DATE($A11,12,1),0),IF($A11=YEAR($B$5),$B$5,DATE($A11,12,31)))-MAX(DATE($A11,12,1),$B$4)+1)/DAY(EOMONTH(DATE($A11,12,1),0))))</f>
        <v>1</v>
      </c>
    </row>
    <row r="12" spans="1:30" x14ac:dyDescent="0.25">
      <c r="A12" s="22">
        <f>IF($B$5="","",YEAR($B$5)-2)</f>
        <v>2024</v>
      </c>
      <c r="B12" s="23">
        <f>IF($B$5="","",ROUND(SUM(S12:AD12),2))</f>
        <v>12</v>
      </c>
      <c r="S12" s="24">
        <f>IF($B$5="",0,IF(OR(DATE($A12,1,1)&gt;IF($A12=YEAR($B$5),$B$5,DATE($A12,12,31)),EOMONTH(DATE($A12,1,1),0)&lt;$B$4),0,(MIN(EOMONTH(DATE($A12,1,1),0),IF($A12=YEAR($B$5),$B$5,DATE($A12,12,31)))-MAX(DATE($A12,1,1),$B$4)+1)/DAY(EOMONTH(DATE($A12,1,1),0))))</f>
        <v>1</v>
      </c>
      <c r="T12" s="24">
        <f>IF($B$5="",0,IF(OR(DATE($A12,2,1)&gt;IF($A12=YEAR($B$5),$B$5,DATE($A12,12,31)),EOMONTH(DATE($A12,2,1),0)&lt;$B$4),0,(MIN(EOMONTH(DATE($A12,2,1),0),IF($A12=YEAR($B$5),$B$5,DATE($A12,12,31)))-MAX(DATE($A12,2,1),$B$4)+1)/DAY(EOMONTH(DATE($A12,2,1),0))))</f>
        <v>1</v>
      </c>
      <c r="U12" s="24">
        <f>IF($B$5="",0,IF(OR(DATE($A12,3,1)&gt;IF($A12=YEAR($B$5),$B$5,DATE($A12,12,31)),EOMONTH(DATE($A12,3,1),0)&lt;$B$4),0,(MIN(EOMONTH(DATE($A12,3,1),0),IF($A12=YEAR($B$5),$B$5,DATE($A12,12,31)))-MAX(DATE($A12,3,1),$B$4)+1)/DAY(EOMONTH(DATE($A12,3,1),0))))</f>
        <v>1</v>
      </c>
      <c r="V12" s="24">
        <f>IF($B$5="",0,IF(OR(DATE($A12,4,1)&gt;IF($A12=YEAR($B$5),$B$5,DATE($A12,12,31)),EOMONTH(DATE($A12,4,1),0)&lt;$B$4),0,(MIN(EOMONTH(DATE($A12,4,1),0),IF($A12=YEAR($B$5),$B$5,DATE($A12,12,31)))-MAX(DATE($A12,4,1),$B$4)+1)/DAY(EOMONTH(DATE($A12,4,1),0))))</f>
        <v>1</v>
      </c>
      <c r="W12" s="24">
        <f>IF($B$5="",0,IF(OR(DATE($A12,5,1)&gt;IF($A12=YEAR($B$5),$B$5,DATE($A12,12,31)),EOMONTH(DATE($A12,5,1),0)&lt;$B$4),0,(MIN(EOMONTH(DATE($A12,5,1),0),IF($A12=YEAR($B$5),$B$5,DATE($A12,12,31)))-MAX(DATE($A12,5,1),$B$4)+1)/DAY(EOMONTH(DATE($A12,5,1),0))))</f>
        <v>1</v>
      </c>
      <c r="X12" s="24">
        <f>IF($B$5="",0,IF(OR(DATE($A12,6,1)&gt;IF($A12=YEAR($B$5),$B$5,DATE($A12,12,31)),EOMONTH(DATE($A12,6,1),0)&lt;$B$4),0,(MIN(EOMONTH(DATE($A12,6,1),0),IF($A12=YEAR($B$5),$B$5,DATE($A12,12,31)))-MAX(DATE($A12,6,1),$B$4)+1)/DAY(EOMONTH(DATE($A12,6,1),0))))</f>
        <v>1</v>
      </c>
      <c r="Y12" s="24">
        <f>IF($B$5="",0,IF(OR(DATE($A12,7,1)&gt;IF($A12=YEAR($B$5),$B$5,DATE($A12,12,31)),EOMONTH(DATE($A12,7,1),0)&lt;$B$4),0,(MIN(EOMONTH(DATE($A12,7,1),0),IF($A12=YEAR($B$5),$B$5,DATE($A12,12,31)))-MAX(DATE($A12,7,1),$B$4)+1)/DAY(EOMONTH(DATE($A12,7,1),0))))</f>
        <v>1</v>
      </c>
      <c r="Z12" s="24">
        <f>IF($B$5="",0,IF(OR(DATE($A12,8,1)&gt;IF($A12=YEAR($B$5),$B$5,DATE($A12,12,31)),EOMONTH(DATE($A12,8,1),0)&lt;$B$4),0,(MIN(EOMONTH(DATE($A12,8,1),0),IF($A12=YEAR($B$5),$B$5,DATE($A12,12,31)))-MAX(DATE($A12,8,1),$B$4)+1)/DAY(EOMONTH(DATE($A12,8,1),0))))</f>
        <v>1</v>
      </c>
      <c r="AA12" s="24">
        <f>IF($B$5="",0,IF(OR(DATE($A12,9,1)&gt;IF($A12=YEAR($B$5),$B$5,DATE($A12,12,31)),EOMONTH(DATE($A12,9,1),0)&lt;$B$4),0,(MIN(EOMONTH(DATE($A12,9,1),0),IF($A12=YEAR($B$5),$B$5,DATE($A12,12,31)))-MAX(DATE($A12,9,1),$B$4)+1)/DAY(EOMONTH(DATE($A12,9,1),0))))</f>
        <v>1</v>
      </c>
      <c r="AB12" s="24">
        <f>IF($B$5="",0,IF(OR(DATE($A12,10,1)&gt;IF($A12=YEAR($B$5),$B$5,DATE($A12,12,31)),EOMONTH(DATE($A12,10,1),0)&lt;$B$4),0,(MIN(EOMONTH(DATE($A12,10,1),0),IF($A12=YEAR($B$5),$B$5,DATE($A12,12,31)))-MAX(DATE($A12,10,1),$B$4)+1)/DAY(EOMONTH(DATE($A12,10,1),0))))</f>
        <v>1</v>
      </c>
      <c r="AC12" s="24">
        <f>IF($B$5="",0,IF(OR(DATE($A12,11,1)&gt;IF($A12=YEAR($B$5),$B$5,DATE($A12,12,31)),EOMONTH(DATE($A12,11,1),0)&lt;$B$4),0,(MIN(EOMONTH(DATE($A12,11,1),0),IF($A12=YEAR($B$5),$B$5,DATE($A12,12,31)))-MAX(DATE($A12,11,1),$B$4)+1)/DAY(EOMONTH(DATE($A12,11,1),0))))</f>
        <v>1</v>
      </c>
      <c r="AD12" s="24">
        <f>IF($B$5="",0,IF(OR(DATE($A12,12,1)&gt;IF($A12=YEAR($B$5),$B$5,DATE($A12,12,31)),EOMONTH(DATE($A12,12,1),0)&lt;$B$4),0,(MIN(EOMONTH(DATE($A12,12,1),0),IF($A12=YEAR($B$5),$B$5,DATE($A12,12,31)))-MAX(DATE($A12,12,1),$B$4)+1)/DAY(EOMONTH(DATE($A12,12,1),0))))</f>
        <v>1</v>
      </c>
    </row>
    <row r="14" spans="1:30" ht="29.25" x14ac:dyDescent="0.25">
      <c r="A14" s="25" t="s">
        <v>38</v>
      </c>
      <c r="B14" s="25" t="s">
        <v>39</v>
      </c>
      <c r="C14" s="25" t="s">
        <v>40</v>
      </c>
      <c r="D14" s="25" t="s">
        <v>34</v>
      </c>
      <c r="E14" s="25" t="s">
        <v>41</v>
      </c>
      <c r="F14" s="25" t="s">
        <v>42</v>
      </c>
      <c r="G14" s="25" t="s">
        <v>43</v>
      </c>
      <c r="H14" s="25" t="s">
        <v>44</v>
      </c>
      <c r="I14" s="25" t="s">
        <v>45</v>
      </c>
      <c r="J14" s="25" t="s">
        <v>46</v>
      </c>
      <c r="K14" s="25" t="s">
        <v>47</v>
      </c>
      <c r="L14" s="25" t="s">
        <v>48</v>
      </c>
      <c r="M14" s="25" t="s">
        <v>49</v>
      </c>
      <c r="N14" s="25" t="s">
        <v>50</v>
      </c>
      <c r="O14" s="25" t="s">
        <v>51</v>
      </c>
    </row>
    <row r="15" spans="1:30" x14ac:dyDescent="0.25">
      <c r="A15" s="16" t="s">
        <v>52</v>
      </c>
      <c r="B15" s="22">
        <f t="shared" ref="B15:B26" si="0">$A$10</f>
        <v>2026</v>
      </c>
      <c r="C15" s="26">
        <v>21895</v>
      </c>
      <c r="D15" s="23">
        <f t="shared" ref="D15:D26" si="1">$B$10</f>
        <v>4.03</v>
      </c>
      <c r="E15" s="27">
        <f t="shared" ref="E15:E26" si="2">IFERROR(C15/D15,0)</f>
        <v>5433.002481389578</v>
      </c>
      <c r="F15" s="22">
        <f t="shared" ref="F15:F26" si="3">$A$11</f>
        <v>2025</v>
      </c>
      <c r="G15" s="26">
        <v>60277</v>
      </c>
      <c r="H15" s="23">
        <f t="shared" ref="H15:H26" si="4">$B$11</f>
        <v>12</v>
      </c>
      <c r="I15" s="27">
        <f t="shared" ref="I15:I26" si="5">IFERROR(G15/H15,0)</f>
        <v>5023.083333333333</v>
      </c>
      <c r="J15" s="22">
        <f t="shared" ref="J15:J26" si="6">$A$12</f>
        <v>2024</v>
      </c>
      <c r="K15" s="26"/>
      <c r="L15" s="23">
        <f t="shared" ref="L15:L26" si="7">$B$12</f>
        <v>12</v>
      </c>
      <c r="M15" s="27">
        <f t="shared" ref="M15:M26" si="8">IFERROR(K15/L15,0)</f>
        <v>0</v>
      </c>
      <c r="N15" s="27">
        <f t="shared" ref="N15:N26" si="9">IFERROR((C15+G15)/(D15+H15),0)</f>
        <v>5126.1384903306298</v>
      </c>
      <c r="O15" s="27">
        <f t="shared" ref="O15:O26" si="10">IFERROR((C15+G15+K15)/(D15+H15+L15),0)</f>
        <v>2931.5733143061007</v>
      </c>
    </row>
    <row r="16" spans="1:30" x14ac:dyDescent="0.25">
      <c r="A16" s="16"/>
      <c r="B16" s="22">
        <f t="shared" si="0"/>
        <v>2026</v>
      </c>
      <c r="C16" s="26"/>
      <c r="D16" s="23">
        <f t="shared" si="1"/>
        <v>4.03</v>
      </c>
      <c r="E16" s="27">
        <f t="shared" si="2"/>
        <v>0</v>
      </c>
      <c r="F16" s="22">
        <f t="shared" si="3"/>
        <v>2025</v>
      </c>
      <c r="G16" s="26"/>
      <c r="H16" s="23">
        <f t="shared" si="4"/>
        <v>12</v>
      </c>
      <c r="I16" s="27">
        <f t="shared" si="5"/>
        <v>0</v>
      </c>
      <c r="J16" s="22">
        <f t="shared" si="6"/>
        <v>2024</v>
      </c>
      <c r="K16" s="26"/>
      <c r="L16" s="23">
        <f t="shared" si="7"/>
        <v>12</v>
      </c>
      <c r="M16" s="27">
        <f t="shared" si="8"/>
        <v>0</v>
      </c>
      <c r="N16" s="27">
        <f t="shared" si="9"/>
        <v>0</v>
      </c>
      <c r="O16" s="27">
        <f t="shared" si="10"/>
        <v>0</v>
      </c>
    </row>
    <row r="17" spans="1:15" x14ac:dyDescent="0.25">
      <c r="A17" s="16"/>
      <c r="B17" s="22">
        <f t="shared" si="0"/>
        <v>2026</v>
      </c>
      <c r="C17" s="26"/>
      <c r="D17" s="23">
        <f t="shared" si="1"/>
        <v>4.03</v>
      </c>
      <c r="E17" s="27">
        <f t="shared" si="2"/>
        <v>0</v>
      </c>
      <c r="F17" s="22">
        <f t="shared" si="3"/>
        <v>2025</v>
      </c>
      <c r="G17" s="26"/>
      <c r="H17" s="23">
        <f t="shared" si="4"/>
        <v>12</v>
      </c>
      <c r="I17" s="27">
        <f t="shared" si="5"/>
        <v>0</v>
      </c>
      <c r="J17" s="22">
        <f t="shared" si="6"/>
        <v>2024</v>
      </c>
      <c r="K17" s="26"/>
      <c r="L17" s="23">
        <f t="shared" si="7"/>
        <v>12</v>
      </c>
      <c r="M17" s="27">
        <f t="shared" si="8"/>
        <v>0</v>
      </c>
      <c r="N17" s="27">
        <f t="shared" si="9"/>
        <v>0</v>
      </c>
      <c r="O17" s="27">
        <f t="shared" si="10"/>
        <v>0</v>
      </c>
    </row>
    <row r="18" spans="1:15" x14ac:dyDescent="0.25">
      <c r="A18" s="16"/>
      <c r="B18" s="22">
        <f t="shared" si="0"/>
        <v>2026</v>
      </c>
      <c r="C18" s="26"/>
      <c r="D18" s="23">
        <f t="shared" si="1"/>
        <v>4.03</v>
      </c>
      <c r="E18" s="27">
        <f t="shared" si="2"/>
        <v>0</v>
      </c>
      <c r="F18" s="22">
        <f t="shared" si="3"/>
        <v>2025</v>
      </c>
      <c r="G18" s="26"/>
      <c r="H18" s="23">
        <f t="shared" si="4"/>
        <v>12</v>
      </c>
      <c r="I18" s="27">
        <f t="shared" si="5"/>
        <v>0</v>
      </c>
      <c r="J18" s="22">
        <f t="shared" si="6"/>
        <v>2024</v>
      </c>
      <c r="K18" s="26"/>
      <c r="L18" s="23">
        <f t="shared" si="7"/>
        <v>12</v>
      </c>
      <c r="M18" s="27">
        <f t="shared" si="8"/>
        <v>0</v>
      </c>
      <c r="N18" s="27">
        <f t="shared" si="9"/>
        <v>0</v>
      </c>
      <c r="O18" s="27">
        <f t="shared" si="10"/>
        <v>0</v>
      </c>
    </row>
    <row r="19" spans="1:15" x14ac:dyDescent="0.25">
      <c r="A19" s="16"/>
      <c r="B19" s="22">
        <f t="shared" si="0"/>
        <v>2026</v>
      </c>
      <c r="C19" s="26"/>
      <c r="D19" s="23">
        <f t="shared" si="1"/>
        <v>4.03</v>
      </c>
      <c r="E19" s="27">
        <f t="shared" si="2"/>
        <v>0</v>
      </c>
      <c r="F19" s="22">
        <f t="shared" si="3"/>
        <v>2025</v>
      </c>
      <c r="G19" s="26"/>
      <c r="H19" s="23">
        <f t="shared" si="4"/>
        <v>12</v>
      </c>
      <c r="I19" s="27">
        <f t="shared" si="5"/>
        <v>0</v>
      </c>
      <c r="J19" s="22">
        <f t="shared" si="6"/>
        <v>2024</v>
      </c>
      <c r="K19" s="26"/>
      <c r="L19" s="23">
        <f t="shared" si="7"/>
        <v>12</v>
      </c>
      <c r="M19" s="27">
        <f t="shared" si="8"/>
        <v>0</v>
      </c>
      <c r="N19" s="27">
        <f t="shared" si="9"/>
        <v>0</v>
      </c>
      <c r="O19" s="27">
        <f t="shared" si="10"/>
        <v>0</v>
      </c>
    </row>
    <row r="20" spans="1:15" x14ac:dyDescent="0.25">
      <c r="A20" s="16"/>
      <c r="B20" s="22">
        <f t="shared" si="0"/>
        <v>2026</v>
      </c>
      <c r="C20" s="26"/>
      <c r="D20" s="23">
        <f t="shared" si="1"/>
        <v>4.03</v>
      </c>
      <c r="E20" s="27">
        <f t="shared" si="2"/>
        <v>0</v>
      </c>
      <c r="F20" s="22">
        <f t="shared" si="3"/>
        <v>2025</v>
      </c>
      <c r="G20" s="26"/>
      <c r="H20" s="23">
        <f t="shared" si="4"/>
        <v>12</v>
      </c>
      <c r="I20" s="27">
        <f t="shared" si="5"/>
        <v>0</v>
      </c>
      <c r="J20" s="22">
        <f t="shared" si="6"/>
        <v>2024</v>
      </c>
      <c r="K20" s="26"/>
      <c r="L20" s="23">
        <f t="shared" si="7"/>
        <v>12</v>
      </c>
      <c r="M20" s="27">
        <f t="shared" si="8"/>
        <v>0</v>
      </c>
      <c r="N20" s="27">
        <f t="shared" si="9"/>
        <v>0</v>
      </c>
      <c r="O20" s="27">
        <f t="shared" si="10"/>
        <v>0</v>
      </c>
    </row>
    <row r="21" spans="1:15" x14ac:dyDescent="0.25">
      <c r="A21" s="16"/>
      <c r="B21" s="22">
        <f t="shared" si="0"/>
        <v>2026</v>
      </c>
      <c r="C21" s="26"/>
      <c r="D21" s="23">
        <f t="shared" si="1"/>
        <v>4.03</v>
      </c>
      <c r="E21" s="27">
        <f t="shared" si="2"/>
        <v>0</v>
      </c>
      <c r="F21" s="22">
        <f t="shared" si="3"/>
        <v>2025</v>
      </c>
      <c r="G21" s="26"/>
      <c r="H21" s="23">
        <f t="shared" si="4"/>
        <v>12</v>
      </c>
      <c r="I21" s="27">
        <f t="shared" si="5"/>
        <v>0</v>
      </c>
      <c r="J21" s="22">
        <f t="shared" si="6"/>
        <v>2024</v>
      </c>
      <c r="K21" s="26"/>
      <c r="L21" s="23">
        <f t="shared" si="7"/>
        <v>12</v>
      </c>
      <c r="M21" s="27">
        <f t="shared" si="8"/>
        <v>0</v>
      </c>
      <c r="N21" s="27">
        <f t="shared" si="9"/>
        <v>0</v>
      </c>
      <c r="O21" s="27">
        <f t="shared" si="10"/>
        <v>0</v>
      </c>
    </row>
    <row r="22" spans="1:15" x14ac:dyDescent="0.25">
      <c r="A22" s="16"/>
      <c r="B22" s="22">
        <f t="shared" si="0"/>
        <v>2026</v>
      </c>
      <c r="C22" s="26"/>
      <c r="D22" s="23">
        <f t="shared" si="1"/>
        <v>4.03</v>
      </c>
      <c r="E22" s="27">
        <f t="shared" si="2"/>
        <v>0</v>
      </c>
      <c r="F22" s="22">
        <f t="shared" si="3"/>
        <v>2025</v>
      </c>
      <c r="G22" s="26"/>
      <c r="H22" s="23">
        <f t="shared" si="4"/>
        <v>12</v>
      </c>
      <c r="I22" s="27">
        <f t="shared" si="5"/>
        <v>0</v>
      </c>
      <c r="J22" s="22">
        <f t="shared" si="6"/>
        <v>2024</v>
      </c>
      <c r="K22" s="26"/>
      <c r="L22" s="23">
        <f t="shared" si="7"/>
        <v>12</v>
      </c>
      <c r="M22" s="27">
        <f t="shared" si="8"/>
        <v>0</v>
      </c>
      <c r="N22" s="27">
        <f t="shared" si="9"/>
        <v>0</v>
      </c>
      <c r="O22" s="27">
        <f t="shared" si="10"/>
        <v>0</v>
      </c>
    </row>
    <row r="23" spans="1:15" x14ac:dyDescent="0.25">
      <c r="A23" s="16"/>
      <c r="B23" s="22">
        <f t="shared" si="0"/>
        <v>2026</v>
      </c>
      <c r="C23" s="26"/>
      <c r="D23" s="23">
        <f t="shared" si="1"/>
        <v>4.03</v>
      </c>
      <c r="E23" s="27">
        <f t="shared" si="2"/>
        <v>0</v>
      </c>
      <c r="F23" s="22">
        <f t="shared" si="3"/>
        <v>2025</v>
      </c>
      <c r="G23" s="26"/>
      <c r="H23" s="23">
        <f t="shared" si="4"/>
        <v>12</v>
      </c>
      <c r="I23" s="27">
        <f t="shared" si="5"/>
        <v>0</v>
      </c>
      <c r="J23" s="22">
        <f t="shared" si="6"/>
        <v>2024</v>
      </c>
      <c r="K23" s="26"/>
      <c r="L23" s="23">
        <f t="shared" si="7"/>
        <v>12</v>
      </c>
      <c r="M23" s="27">
        <f t="shared" si="8"/>
        <v>0</v>
      </c>
      <c r="N23" s="27">
        <f t="shared" si="9"/>
        <v>0</v>
      </c>
      <c r="O23" s="27">
        <f t="shared" si="10"/>
        <v>0</v>
      </c>
    </row>
    <row r="24" spans="1:15" x14ac:dyDescent="0.25">
      <c r="A24" s="16"/>
      <c r="B24" s="22">
        <f t="shared" si="0"/>
        <v>2026</v>
      </c>
      <c r="C24" s="26"/>
      <c r="D24" s="23">
        <f t="shared" si="1"/>
        <v>4.03</v>
      </c>
      <c r="E24" s="27">
        <f t="shared" si="2"/>
        <v>0</v>
      </c>
      <c r="F24" s="22">
        <f t="shared" si="3"/>
        <v>2025</v>
      </c>
      <c r="G24" s="26"/>
      <c r="H24" s="23">
        <f t="shared" si="4"/>
        <v>12</v>
      </c>
      <c r="I24" s="27">
        <f t="shared" si="5"/>
        <v>0</v>
      </c>
      <c r="J24" s="22">
        <f t="shared" si="6"/>
        <v>2024</v>
      </c>
      <c r="K24" s="26"/>
      <c r="L24" s="23">
        <f t="shared" si="7"/>
        <v>12</v>
      </c>
      <c r="M24" s="27">
        <f t="shared" si="8"/>
        <v>0</v>
      </c>
      <c r="N24" s="27">
        <f t="shared" si="9"/>
        <v>0</v>
      </c>
      <c r="O24" s="27">
        <f t="shared" si="10"/>
        <v>0</v>
      </c>
    </row>
    <row r="25" spans="1:15" x14ac:dyDescent="0.25">
      <c r="A25" s="16"/>
      <c r="B25" s="22">
        <f t="shared" si="0"/>
        <v>2026</v>
      </c>
      <c r="C25" s="26"/>
      <c r="D25" s="23">
        <f t="shared" si="1"/>
        <v>4.03</v>
      </c>
      <c r="E25" s="27">
        <f t="shared" si="2"/>
        <v>0</v>
      </c>
      <c r="F25" s="22">
        <f t="shared" si="3"/>
        <v>2025</v>
      </c>
      <c r="G25" s="26"/>
      <c r="H25" s="23">
        <f t="shared" si="4"/>
        <v>12</v>
      </c>
      <c r="I25" s="27">
        <f t="shared" si="5"/>
        <v>0</v>
      </c>
      <c r="J25" s="22">
        <f t="shared" si="6"/>
        <v>2024</v>
      </c>
      <c r="K25" s="26"/>
      <c r="L25" s="23">
        <f t="shared" si="7"/>
        <v>12</v>
      </c>
      <c r="M25" s="27">
        <f t="shared" si="8"/>
        <v>0</v>
      </c>
      <c r="N25" s="27">
        <f t="shared" si="9"/>
        <v>0</v>
      </c>
      <c r="O25" s="27">
        <f t="shared" si="10"/>
        <v>0</v>
      </c>
    </row>
    <row r="26" spans="1:15" x14ac:dyDescent="0.25">
      <c r="A26" s="16"/>
      <c r="B26" s="22">
        <f t="shared" si="0"/>
        <v>2026</v>
      </c>
      <c r="C26" s="26"/>
      <c r="D26" s="23">
        <f t="shared" si="1"/>
        <v>4.03</v>
      </c>
      <c r="E26" s="27">
        <f t="shared" si="2"/>
        <v>0</v>
      </c>
      <c r="F26" s="22">
        <f t="shared" si="3"/>
        <v>2025</v>
      </c>
      <c r="G26" s="26"/>
      <c r="H26" s="23">
        <f t="shared" si="4"/>
        <v>12</v>
      </c>
      <c r="I26" s="27">
        <f t="shared" si="5"/>
        <v>0</v>
      </c>
      <c r="J26" s="22">
        <f t="shared" si="6"/>
        <v>2024</v>
      </c>
      <c r="K26" s="26"/>
      <c r="L26" s="23">
        <f t="shared" si="7"/>
        <v>12</v>
      </c>
      <c r="M26" s="27">
        <f t="shared" si="8"/>
        <v>0</v>
      </c>
      <c r="N26" s="27">
        <f t="shared" si="9"/>
        <v>0</v>
      </c>
      <c r="O26" s="27">
        <f t="shared" si="10"/>
        <v>0</v>
      </c>
    </row>
    <row r="29" spans="1:15" x14ac:dyDescent="0.25">
      <c r="A29" s="28" t="s">
        <v>53</v>
      </c>
    </row>
    <row r="30" spans="1:15" ht="15" customHeight="1" x14ac:dyDescent="0.25">
      <c r="A30" s="1" t="s">
        <v>54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3">
    <mergeCell ref="A1:O1"/>
    <mergeCell ref="A2:O2"/>
    <mergeCell ref="A30:O31"/>
  </mergeCells>
  <pageMargins left="0.75" right="0.75" top="1" bottom="1" header="0.511811023622047" footer="0.511811023622047"/>
  <pageSetup paperSize="9"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100-000000000000}">
          <x14:formula1>
            <xm:f>Lists!$D$1:$D$3</xm:f>
          </x14:formula1>
          <x14:formula2>
            <xm:f>0</xm:f>
          </x14:formula2>
          <xm:sqref>I7</xm:sqref>
        </x14:dataValidation>
        <x14:dataValidation type="list" allowBlank="1" xr:uid="{00000000-0002-0000-0100-000001000000}">
          <x14:formula1>
            <xm:f>Lists!$C$1:$C$8</xm:f>
          </x14:formula1>
          <x14:formula2>
            <xm:f>0</xm:f>
          </x14:formula2>
          <xm:sqref>A15:A26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Normal="100" workbookViewId="0"/>
  </sheetViews>
  <sheetFormatPr defaultColWidth="8.7109375" defaultRowHeight="15" customHeight="1" x14ac:dyDescent="0.25"/>
  <sheetData>
    <row r="1" spans="1:4" x14ac:dyDescent="0.25">
      <c r="A1" t="s">
        <v>12</v>
      </c>
      <c r="B1">
        <v>2020</v>
      </c>
      <c r="C1" t="s">
        <v>52</v>
      </c>
      <c r="D1" t="s">
        <v>55</v>
      </c>
    </row>
    <row r="2" spans="1:4" x14ac:dyDescent="0.25">
      <c r="A2" t="s">
        <v>13</v>
      </c>
      <c r="B2">
        <v>2021</v>
      </c>
      <c r="C2" t="s">
        <v>56</v>
      </c>
      <c r="D2" t="s">
        <v>57</v>
      </c>
    </row>
    <row r="3" spans="1:4" x14ac:dyDescent="0.25">
      <c r="A3" t="s">
        <v>14</v>
      </c>
      <c r="B3">
        <v>2022</v>
      </c>
      <c r="C3" t="s">
        <v>58</v>
      </c>
      <c r="D3" t="s">
        <v>36</v>
      </c>
    </row>
    <row r="4" spans="1:4" x14ac:dyDescent="0.25">
      <c r="A4" t="s">
        <v>15</v>
      </c>
      <c r="B4">
        <v>2023</v>
      </c>
      <c r="C4" t="s">
        <v>59</v>
      </c>
    </row>
    <row r="5" spans="1:4" x14ac:dyDescent="0.25">
      <c r="A5" t="s">
        <v>16</v>
      </c>
      <c r="B5">
        <v>2024</v>
      </c>
      <c r="C5" t="s">
        <v>60</v>
      </c>
    </row>
    <row r="6" spans="1:4" x14ac:dyDescent="0.25">
      <c r="A6" t="s">
        <v>17</v>
      </c>
      <c r="B6">
        <v>2025</v>
      </c>
      <c r="C6" t="s">
        <v>61</v>
      </c>
    </row>
    <row r="7" spans="1:4" x14ac:dyDescent="0.25">
      <c r="A7" t="s">
        <v>18</v>
      </c>
      <c r="B7">
        <v>2026</v>
      </c>
      <c r="C7" t="s">
        <v>62</v>
      </c>
    </row>
    <row r="8" spans="1:4" x14ac:dyDescent="0.25">
      <c r="A8" t="s">
        <v>19</v>
      </c>
      <c r="B8">
        <v>2027</v>
      </c>
      <c r="C8" t="s">
        <v>63</v>
      </c>
    </row>
    <row r="9" spans="1:4" x14ac:dyDescent="0.25">
      <c r="A9" t="s">
        <v>20</v>
      </c>
      <c r="B9">
        <v>2028</v>
      </c>
    </row>
    <row r="10" spans="1:4" x14ac:dyDescent="0.25">
      <c r="A10" t="s">
        <v>21</v>
      </c>
      <c r="B10">
        <v>2029</v>
      </c>
    </row>
    <row r="11" spans="1:4" x14ac:dyDescent="0.25">
      <c r="A11" t="s">
        <v>22</v>
      </c>
      <c r="B11">
        <v>2030</v>
      </c>
    </row>
    <row r="12" spans="1:4" x14ac:dyDescent="0.25">
      <c r="A12" t="s">
        <v>23</v>
      </c>
      <c r="B12">
        <v>2031</v>
      </c>
    </row>
    <row r="13" spans="1:4" x14ac:dyDescent="0.25">
      <c r="B13">
        <v>2032</v>
      </c>
    </row>
    <row r="14" spans="1:4" x14ac:dyDescent="0.25">
      <c r="B14">
        <v>2033</v>
      </c>
    </row>
    <row r="15" spans="1:4" x14ac:dyDescent="0.25">
      <c r="B15">
        <v>2034</v>
      </c>
    </row>
    <row r="16" spans="1:4" x14ac:dyDescent="0.25">
      <c r="B16">
        <v>2035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Statement</vt:lpstr>
      <vt:lpstr>Variable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Ben Sobanski</cp:lastModifiedBy>
  <cp:revision>0</cp:revision>
  <dcterms:created xsi:type="dcterms:W3CDTF">2026-05-06T15:18:44Z</dcterms:created>
  <dcterms:modified xsi:type="dcterms:W3CDTF">2026-05-06T15:24:14Z</dcterms:modified>
  <dc:language>en-US</dc:language>
</cp:coreProperties>
</file>